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роекты\Selena info\Продажи\Клиентинг\Архитектон\Прайсы\"/>
    </mc:Choice>
  </mc:AlternateContent>
  <bookViews>
    <workbookView xWindow="0" yWindow="0" windowWidth="23040" windowHeight="9192"/>
  </bookViews>
  <sheets>
    <sheet name="Прайс_Farbmann" sheetId="1" r:id="rId1"/>
  </sheets>
  <definedNames>
    <definedName name="bookmark0" localSheetId="0">Прайс_Farbmann!#REF!</definedName>
    <definedName name="bookmark10" localSheetId="0">Прайс_Farbmann!$A$66</definedName>
    <definedName name="bookmark11" localSheetId="0">Прайс_Farbmann!#REF!</definedName>
    <definedName name="bookmark12" localSheetId="0">Прайс_Farbmann!#REF!</definedName>
    <definedName name="bookmark7" localSheetId="0">Прайс_Farbmann!#REF!</definedName>
    <definedName name="bookmark8" localSheetId="0">Прайс_Farbmann!#REF!</definedName>
    <definedName name="bookmark9" localSheetId="0">Прайс_Farbmann!#REF!</definedName>
    <definedName name="_xlnm.Print_Area" localSheetId="0">Прайс_Farbmann!$A$1:$N$69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I7" i="1"/>
  <c r="J7" i="1" s="1"/>
  <c r="K7" i="1" s="1"/>
  <c r="L7" i="1"/>
  <c r="G8" i="1"/>
  <c r="I8" i="1"/>
  <c r="J8" i="1"/>
  <c r="K8" i="1" s="1"/>
  <c r="L8" i="1"/>
  <c r="G9" i="1"/>
  <c r="I9" i="1"/>
  <c r="J9" i="1"/>
  <c r="K9" i="1"/>
  <c r="L9" i="1"/>
  <c r="G10" i="1"/>
  <c r="I10" i="1"/>
  <c r="J10" i="1"/>
  <c r="K10" i="1"/>
  <c r="M10" i="1" s="1"/>
  <c r="L10" i="1"/>
  <c r="G11" i="1"/>
  <c r="I11" i="1"/>
  <c r="J11" i="1" s="1"/>
  <c r="K11" i="1" s="1"/>
  <c r="L11" i="1"/>
  <c r="G12" i="1"/>
  <c r="I12" i="1"/>
  <c r="J12" i="1"/>
  <c r="K12" i="1" s="1"/>
  <c r="L12" i="1"/>
  <c r="G13" i="1"/>
  <c r="I13" i="1"/>
  <c r="J13" i="1"/>
  <c r="K13" i="1"/>
  <c r="L13" i="1"/>
  <c r="G14" i="1"/>
  <c r="I14" i="1"/>
  <c r="J14" i="1"/>
  <c r="K14" i="1"/>
  <c r="M14" i="1" s="1"/>
  <c r="L14" i="1"/>
  <c r="G15" i="1"/>
  <c r="I15" i="1"/>
  <c r="J15" i="1" s="1"/>
  <c r="K15" i="1" s="1"/>
  <c r="L15" i="1"/>
  <c r="G16" i="1"/>
  <c r="I16" i="1"/>
  <c r="J16" i="1"/>
  <c r="K16" i="1" s="1"/>
  <c r="L16" i="1"/>
  <c r="G17" i="1"/>
  <c r="I17" i="1"/>
  <c r="J17" i="1"/>
  <c r="K17" i="1"/>
  <c r="M17" i="1" s="1"/>
  <c r="L17" i="1"/>
  <c r="G18" i="1"/>
  <c r="I18" i="1"/>
  <c r="J18" i="1"/>
  <c r="K18" i="1"/>
  <c r="M18" i="1" s="1"/>
  <c r="L18" i="1"/>
  <c r="G19" i="1"/>
  <c r="I19" i="1"/>
  <c r="J19" i="1" s="1"/>
  <c r="K19" i="1" s="1"/>
  <c r="L19" i="1"/>
  <c r="G20" i="1"/>
  <c r="I20" i="1"/>
  <c r="J20" i="1"/>
  <c r="K20" i="1" s="1"/>
  <c r="L20" i="1"/>
  <c r="G21" i="1"/>
  <c r="I21" i="1"/>
  <c r="J21" i="1"/>
  <c r="K21" i="1"/>
  <c r="M21" i="1" s="1"/>
  <c r="L21" i="1"/>
  <c r="G22" i="1"/>
  <c r="I22" i="1"/>
  <c r="J22" i="1"/>
  <c r="K22" i="1"/>
  <c r="M22" i="1" s="1"/>
  <c r="L22" i="1"/>
  <c r="G23" i="1"/>
  <c r="I23" i="1"/>
  <c r="J23" i="1" s="1"/>
  <c r="K23" i="1" s="1"/>
  <c r="L23" i="1"/>
  <c r="G24" i="1"/>
  <c r="I24" i="1"/>
  <c r="J24" i="1"/>
  <c r="K24" i="1" s="1"/>
  <c r="L24" i="1"/>
  <c r="G25" i="1"/>
  <c r="I25" i="1"/>
  <c r="J25" i="1"/>
  <c r="K25" i="1"/>
  <c r="M25" i="1" s="1"/>
  <c r="L25" i="1"/>
  <c r="G26" i="1"/>
  <c r="I26" i="1"/>
  <c r="J26" i="1"/>
  <c r="K26" i="1"/>
  <c r="M26" i="1" s="1"/>
  <c r="L26" i="1"/>
  <c r="G27" i="1"/>
  <c r="I27" i="1"/>
  <c r="J27" i="1" s="1"/>
  <c r="K27" i="1" s="1"/>
  <c r="L27" i="1"/>
  <c r="G28" i="1"/>
  <c r="I28" i="1"/>
  <c r="J28" i="1"/>
  <c r="K28" i="1" s="1"/>
  <c r="L28" i="1"/>
  <c r="G29" i="1"/>
  <c r="I29" i="1"/>
  <c r="J29" i="1"/>
  <c r="K29" i="1"/>
  <c r="L29" i="1"/>
  <c r="G30" i="1"/>
  <c r="I30" i="1"/>
  <c r="J30" i="1"/>
  <c r="K30" i="1"/>
  <c r="M30" i="1" s="1"/>
  <c r="L30" i="1"/>
  <c r="G32" i="1"/>
  <c r="I32" i="1"/>
  <c r="J32" i="1" s="1"/>
  <c r="K32" i="1" s="1"/>
  <c r="L32" i="1"/>
  <c r="G33" i="1"/>
  <c r="I33" i="1"/>
  <c r="J33" i="1"/>
  <c r="K33" i="1" s="1"/>
  <c r="L33" i="1"/>
  <c r="G34" i="1"/>
  <c r="I34" i="1"/>
  <c r="J34" i="1"/>
  <c r="K34" i="1"/>
  <c r="M34" i="1" s="1"/>
  <c r="L34" i="1"/>
  <c r="G35" i="1"/>
  <c r="I35" i="1"/>
  <c r="J35" i="1"/>
  <c r="K35" i="1"/>
  <c r="M35" i="1" s="1"/>
  <c r="L35" i="1"/>
  <c r="G36" i="1"/>
  <c r="I36" i="1"/>
  <c r="J36" i="1" s="1"/>
  <c r="K36" i="1" s="1"/>
  <c r="L36" i="1"/>
  <c r="G37" i="1"/>
  <c r="I37" i="1"/>
  <c r="J37" i="1"/>
  <c r="K37" i="1" s="1"/>
  <c r="L37" i="1"/>
  <c r="G38" i="1"/>
  <c r="I38" i="1"/>
  <c r="J38" i="1"/>
  <c r="K38" i="1"/>
  <c r="L38" i="1"/>
  <c r="G39" i="1"/>
  <c r="I39" i="1"/>
  <c r="J39" i="1"/>
  <c r="K39" i="1"/>
  <c r="M39" i="1" s="1"/>
  <c r="L39" i="1"/>
  <c r="G40" i="1"/>
  <c r="I40" i="1"/>
  <c r="J40" i="1" s="1"/>
  <c r="K40" i="1" s="1"/>
  <c r="L40" i="1"/>
  <c r="G41" i="1"/>
  <c r="I41" i="1"/>
  <c r="J41" i="1"/>
  <c r="K41" i="1" s="1"/>
  <c r="L41" i="1"/>
  <c r="G42" i="1"/>
  <c r="I42" i="1"/>
  <c r="J42" i="1"/>
  <c r="K42" i="1"/>
  <c r="M42" i="1" s="1"/>
  <c r="L42" i="1"/>
  <c r="G43" i="1"/>
  <c r="I43" i="1"/>
  <c r="J43" i="1"/>
  <c r="K43" i="1"/>
  <c r="M43" i="1" s="1"/>
  <c r="L43" i="1"/>
  <c r="G44" i="1"/>
  <c r="I44" i="1"/>
  <c r="J44" i="1" s="1"/>
  <c r="K44" i="1" s="1"/>
  <c r="L44" i="1"/>
  <c r="G45" i="1"/>
  <c r="I45" i="1"/>
  <c r="J45" i="1"/>
  <c r="K45" i="1" s="1"/>
  <c r="L45" i="1"/>
  <c r="G46" i="1"/>
  <c r="I46" i="1"/>
  <c r="J46" i="1"/>
  <c r="K46" i="1"/>
  <c r="L46" i="1"/>
  <c r="G47" i="1"/>
  <c r="I47" i="1"/>
  <c r="J47" i="1"/>
  <c r="K47" i="1"/>
  <c r="M47" i="1" s="1"/>
  <c r="L47" i="1"/>
  <c r="G48" i="1"/>
  <c r="I48" i="1"/>
  <c r="J48" i="1" s="1"/>
  <c r="K48" i="1" s="1"/>
  <c r="L48" i="1"/>
  <c r="G49" i="1"/>
  <c r="I49" i="1"/>
  <c r="J49" i="1"/>
  <c r="K49" i="1" s="1"/>
  <c r="L49" i="1"/>
  <c r="G51" i="1"/>
  <c r="I51" i="1"/>
  <c r="J51" i="1"/>
  <c r="K51" i="1"/>
  <c r="M51" i="1" s="1"/>
  <c r="L51" i="1"/>
  <c r="G52" i="1"/>
  <c r="I52" i="1"/>
  <c r="J52" i="1"/>
  <c r="K52" i="1"/>
  <c r="M52" i="1" s="1"/>
  <c r="L52" i="1"/>
  <c r="G53" i="1"/>
  <c r="I53" i="1"/>
  <c r="J53" i="1" s="1"/>
  <c r="K53" i="1" s="1"/>
  <c r="L53" i="1"/>
  <c r="G54" i="1"/>
  <c r="I54" i="1"/>
  <c r="J54" i="1"/>
  <c r="K54" i="1" s="1"/>
  <c r="L54" i="1"/>
  <c r="G56" i="1"/>
  <c r="I56" i="1"/>
  <c r="J56" i="1"/>
  <c r="K56" i="1"/>
  <c r="M56" i="1" s="1"/>
  <c r="L56" i="1"/>
  <c r="G57" i="1"/>
  <c r="I57" i="1"/>
  <c r="J57" i="1"/>
  <c r="K57" i="1"/>
  <c r="M57" i="1" s="1"/>
  <c r="L57" i="1"/>
  <c r="G58" i="1"/>
  <c r="I58" i="1"/>
  <c r="J58" i="1" s="1"/>
  <c r="K58" i="1" s="1"/>
  <c r="L58" i="1"/>
  <c r="G59" i="1"/>
  <c r="I59" i="1"/>
  <c r="J59" i="1"/>
  <c r="K59" i="1" s="1"/>
  <c r="M59" i="1" s="1"/>
  <c r="L59" i="1"/>
  <c r="N59" i="1"/>
  <c r="G60" i="1"/>
  <c r="I60" i="1"/>
  <c r="J60" i="1"/>
  <c r="K60" i="1"/>
  <c r="L60" i="1"/>
  <c r="G61" i="1"/>
  <c r="I61" i="1"/>
  <c r="J61" i="1"/>
  <c r="K61" i="1"/>
  <c r="L61" i="1"/>
  <c r="G62" i="1"/>
  <c r="I62" i="1"/>
  <c r="J62" i="1" s="1"/>
  <c r="K62" i="1" s="1"/>
  <c r="L62" i="1"/>
  <c r="G63" i="1"/>
  <c r="I63" i="1"/>
  <c r="J63" i="1"/>
  <c r="K63" i="1" s="1"/>
  <c r="M63" i="1" s="1"/>
  <c r="L63" i="1"/>
  <c r="G64" i="1"/>
  <c r="I64" i="1"/>
  <c r="J64" i="1"/>
  <c r="K64" i="1"/>
  <c r="L64" i="1"/>
  <c r="G65" i="1"/>
  <c r="I65" i="1"/>
  <c r="J65" i="1"/>
  <c r="K65" i="1"/>
  <c r="M65" i="1" s="1"/>
  <c r="L65" i="1"/>
  <c r="M49" i="1" l="1"/>
  <c r="N49" i="1" s="1"/>
  <c r="N32" i="1"/>
  <c r="M32" i="1"/>
  <c r="M16" i="1"/>
  <c r="N16" i="1" s="1"/>
  <c r="N15" i="1"/>
  <c r="M15" i="1"/>
  <c r="M64" i="1"/>
  <c r="N64" i="1"/>
  <c r="N63" i="1"/>
  <c r="M45" i="1"/>
  <c r="N45" i="1"/>
  <c r="N44" i="1"/>
  <c r="M44" i="1"/>
  <c r="M28" i="1"/>
  <c r="N28" i="1"/>
  <c r="N27" i="1"/>
  <c r="M27" i="1"/>
  <c r="M12" i="1"/>
  <c r="N12" i="1"/>
  <c r="N11" i="1"/>
  <c r="M11" i="1"/>
  <c r="N48" i="1"/>
  <c r="M48" i="1"/>
  <c r="M62" i="1"/>
  <c r="N62" i="1" s="1"/>
  <c r="M58" i="1"/>
  <c r="N58" i="1" s="1"/>
  <c r="N41" i="1"/>
  <c r="M41" i="1"/>
  <c r="M40" i="1"/>
  <c r="N40" i="1" s="1"/>
  <c r="M24" i="1"/>
  <c r="N24" i="1" s="1"/>
  <c r="N23" i="1"/>
  <c r="M23" i="1"/>
  <c r="N8" i="1"/>
  <c r="M8" i="1"/>
  <c r="N7" i="1"/>
  <c r="M7" i="1"/>
  <c r="M60" i="1"/>
  <c r="N60" i="1" s="1"/>
  <c r="M33" i="1"/>
  <c r="N33" i="1" s="1"/>
  <c r="M61" i="1"/>
  <c r="N54" i="1"/>
  <c r="M54" i="1"/>
  <c r="N53" i="1"/>
  <c r="M53" i="1"/>
  <c r="M37" i="1"/>
  <c r="N37" i="1" s="1"/>
  <c r="M36" i="1"/>
  <c r="N36" i="1" s="1"/>
  <c r="N20" i="1"/>
  <c r="M20" i="1"/>
  <c r="M19" i="1"/>
  <c r="N19" i="1" s="1"/>
  <c r="N56" i="1"/>
  <c r="N51" i="1"/>
  <c r="N42" i="1"/>
  <c r="N34" i="1"/>
  <c r="N25" i="1"/>
  <c r="N21" i="1"/>
  <c r="N17" i="1"/>
  <c r="N57" i="1"/>
  <c r="N52" i="1"/>
  <c r="N47" i="1"/>
  <c r="M46" i="1"/>
  <c r="N46" i="1" s="1"/>
  <c r="N43" i="1"/>
  <c r="N39" i="1"/>
  <c r="M38" i="1"/>
  <c r="N38" i="1" s="1"/>
  <c r="N35" i="1"/>
  <c r="N30" i="1"/>
  <c r="M29" i="1"/>
  <c r="N29" i="1" s="1"/>
  <c r="N26" i="1"/>
  <c r="N22" i="1"/>
  <c r="N18" i="1"/>
  <c r="N14" i="1"/>
  <c r="M13" i="1"/>
  <c r="N13" i="1" s="1"/>
  <c r="N10" i="1"/>
  <c r="M9" i="1"/>
  <c r="N9" i="1" s="1"/>
  <c r="N65" i="1"/>
  <c r="N61" i="1"/>
</calcChain>
</file>

<file path=xl/sharedStrings.xml><?xml version="1.0" encoding="utf-8"?>
<sst xmlns="http://schemas.openxmlformats.org/spreadsheetml/2006/main" count="99" uniqueCount="56">
  <si>
    <t>AP</t>
  </si>
  <si>
    <t>Адгезионная грунтовочная краска для наружных и внутренних работ. Создает адгезионный слой для штукатурок и рельефных красок. Колеруется в цвет финишного покрытия.</t>
  </si>
  <si>
    <t>Грунтовка Farbmann Contact</t>
  </si>
  <si>
    <t>Средство для защиты поверхности от биологических повреждений. Для наружных и внутренних работ. Уничтожает и предотвращает развитие грибков в помещении.</t>
  </si>
  <si>
    <t>Грунтовка Farbmann Biostop</t>
  </si>
  <si>
    <t xml:space="preserve">Увеличивает долговечность покрытия.
Высокая паропроницаемость. Отталкивает влагу и грязь. Разбавляется водой 1:1.
</t>
  </si>
  <si>
    <t>Грунтовка Farbmann Standart C</t>
  </si>
  <si>
    <t xml:space="preserve">Укрепляет поверхность. Улучшает адгезию. Уменьшает расход краски. Разбавляется водой 1:1.
</t>
  </si>
  <si>
    <t xml:space="preserve">Грунтовка Farbmann Standart G </t>
  </si>
  <si>
    <t>Грунтовки</t>
  </si>
  <si>
    <t>LAP</t>
  </si>
  <si>
    <t>0,9-1,2</t>
  </si>
  <si>
    <t>Силиконовая структурная штукатурка для наружных работ. Создает декоративное покрытие «барашек». Атмосферостойкая: защита фасадов не менее 10 лет при соблюдении технологии нанесения. Создает паропроницаемое покрытие.</t>
  </si>
  <si>
    <t xml:space="preserve"> Штукатурка Farbmann Standart B</t>
  </si>
  <si>
    <t>Силиконовая структурная штукатурка для наружных работ. Создает декоративное покрытие «короед». Атмосферостойкая: защита фасадов не менее 10 лет при соблюдении технологии нанесения. Создает паропроницаемое покрытие.</t>
  </si>
  <si>
    <t xml:space="preserve"> Штукатурка Farbmann Standart K</t>
  </si>
  <si>
    <t>Штукатурка (в кг)</t>
  </si>
  <si>
    <t>Структурная краска для наружных работ. Атмосферостойкая: защита фасадов не менее 10 лет при соблюдении технологии нанесения. Создает декоративноотделочное покрытие. Создает паропроницаемое покрытие.</t>
  </si>
  <si>
    <t xml:space="preserve"> Краска Farbmann Standart R</t>
  </si>
  <si>
    <t>LС</t>
  </si>
  <si>
    <t>LА</t>
  </si>
  <si>
    <t>Латексная цокольная краска для наружных работ. Атмосферостойкая: не менее 10 лет защиты фасада при соблюдении технологии нанесения. Защищает поверхность от проникновения влаги.</t>
  </si>
  <si>
    <t xml:space="preserve"> Краска Farbmann Sokelit</t>
  </si>
  <si>
    <t>Латексная силиконовая краска для наружных работ. Предназначена для первичной окраски прочной цементноизвестковой и известковой штукатурок (в т. ч. декоративные штукатурки «короед» и «барашек»), бетона и других соответствующих минеральных поверхностей.</t>
  </si>
  <si>
    <t xml:space="preserve"> Краска Farbmann Standart S</t>
  </si>
  <si>
    <t>Акрилатная краска для наружных работ. Больше 10 лет защиты фасада. Пропускает пар с помещения. Низкая водопроницаемость.</t>
  </si>
  <si>
    <t xml:space="preserve"> Краска Farbmann Standart A</t>
  </si>
  <si>
    <t>Фасадные краски</t>
  </si>
  <si>
    <t>С</t>
  </si>
  <si>
    <t>Матовая краска для стен и потолка. 1 класс стойкости к истиранию. Идеально гладкая фактура. Для всех типов помещений.</t>
  </si>
  <si>
    <t xml:space="preserve"> Краска Farbmann Carbon</t>
  </si>
  <si>
    <t>А</t>
  </si>
  <si>
    <t>Глубокоматовая краска для стен и потолка. 2 класс стойкости к истиранию. Высокая укрывающая способность. Для сухих помещений.</t>
  </si>
  <si>
    <t xml:space="preserve"> Краска Farbmann Fullcover</t>
  </si>
  <si>
    <t>A</t>
  </si>
  <si>
    <t xml:space="preserve">Матовая краска для стен и потолка. 2 класс стойкости к истиранию. Высокая укрывающая способность. Для сухих и влажных помещений.
</t>
  </si>
  <si>
    <t xml:space="preserve"> Краска Farbmann Standart 5</t>
  </si>
  <si>
    <t xml:space="preserve">Совершенно матовая стойкая к мытью латексная краска для внутренних работ на акрилатной основе. 2 класс стойкости к истиранию. Для потолков и стен в сухих помещениях с небольшой эксплуатационной нагрузкой.
</t>
  </si>
  <si>
    <t xml:space="preserve"> Краска Farbmann Standart 3</t>
  </si>
  <si>
    <t>Интерьерные краски</t>
  </si>
  <si>
    <t>Оптовая цена с НДС, бел.руб.</t>
  </si>
  <si>
    <t>Сумма НДС, бел.руб.</t>
  </si>
  <si>
    <t>Ставка НДС, %</t>
  </si>
  <si>
    <t>Оптовая цена без НДС, руб</t>
  </si>
  <si>
    <t>Сумма оптовой наценка, бел. руб</t>
  </si>
  <si>
    <t>Оптовая наценка, %</t>
  </si>
  <si>
    <t>Отпускная цена поставщика (импортера) за единицу товара без НДС, бел.руб.</t>
  </si>
  <si>
    <t>Масса, кг</t>
  </si>
  <si>
    <t>Плотность, кг/м3</t>
  </si>
  <si>
    <t>Упаковка, л</t>
  </si>
  <si>
    <t>Базис/ цвет</t>
  </si>
  <si>
    <t>Описание товара</t>
  </si>
  <si>
    <t>Наименование товара</t>
  </si>
  <si>
    <t>№ п/п</t>
  </si>
  <si>
    <t>ПРАЙС-ЛИСТ на продукцию торговой марки "Farbmann"</t>
  </si>
  <si>
    <r>
      <t xml:space="preserve">        </t>
    </r>
    <r>
      <rPr>
        <b/>
        <u/>
        <sz val="18"/>
        <color theme="1"/>
        <rFont val="Arial"/>
        <family val="2"/>
        <charset val="204"/>
      </rPr>
      <t xml:space="preserve">Общество с ограниченной ответственностью "Архитектон" </t>
    </r>
    <r>
      <rPr>
        <b/>
        <sz val="16"/>
        <color theme="1"/>
        <rFont val="Arial"/>
        <family val="2"/>
        <charset val="204"/>
      </rPr>
      <t xml:space="preserve">
             завод сухих строительных смесей, красок, фасадного декора</t>
    </r>
    <r>
      <rPr>
        <b/>
        <sz val="10"/>
        <color theme="1"/>
        <rFont val="Arial"/>
        <family val="2"/>
        <charset val="204"/>
      </rPr>
      <t xml:space="preserve">
                               Республика Беларусь, 230001, г. Гродно, ул. Горновых, 32, тел./факс +375 (152) 52-22-52,    
                               тел. +375 (17) 554-24-24, +375 (29) 2-758-758 МТС, +375 (44) 58-777-58 Велком,
                               architecton.by, E-mail: info@architecton.by, architek2013@inbox.ru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</si>
</sst>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.5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Arial Unicode MS"/>
      <family val="2"/>
      <charset val="204"/>
    </font>
    <font>
      <sz val="10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0" tint="-0.14999847407452621"/>
      <name val="Calibri"/>
      <family val="2"/>
      <charset val="204"/>
      <scheme val="minor"/>
    </font>
    <font>
      <b/>
      <sz val="8.5"/>
      <color theme="1"/>
      <name val="Calibri"/>
      <family val="2"/>
      <charset val="204"/>
      <scheme val="minor"/>
    </font>
    <font>
      <sz val="8.5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20"/>
      <color theme="1"/>
      <name val="Arial Black"/>
      <family val="2"/>
      <charset val="204"/>
    </font>
    <font>
      <b/>
      <sz val="11"/>
      <color theme="1"/>
      <name val="Arial"/>
      <family val="2"/>
      <charset val="204"/>
    </font>
    <font>
      <b/>
      <u/>
      <sz val="18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8D8D8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0" xfId="0" applyFill="1"/>
    <xf numFmtId="0" fontId="3" fillId="0" borderId="0" xfId="2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9" fontId="6" fillId="0" borderId="3" xfId="1" applyFont="1" applyBorder="1" applyAlignment="1">
      <alignment horizontal="center" vertical="center"/>
    </xf>
    <xf numFmtId="2" fontId="5" fillId="0" borderId="3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4" borderId="7" xfId="0" applyFont="1" applyFill="1" applyBorder="1" applyAlignment="1"/>
    <xf numFmtId="0" fontId="9" fillId="4" borderId="2" xfId="0" applyFont="1" applyFill="1" applyBorder="1" applyAlignment="1"/>
    <xf numFmtId="0" fontId="9" fillId="4" borderId="7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/>
    <xf numFmtId="0" fontId="6" fillId="5" borderId="2" xfId="0" applyFont="1" applyFill="1" applyBorder="1" applyAlignment="1"/>
    <xf numFmtId="2" fontId="2" fillId="2" borderId="2" xfId="0" applyNumberFormat="1" applyFont="1" applyFill="1" applyBorder="1" applyAlignment="1">
      <alignment horizontal="center" vertical="center"/>
    </xf>
    <xf numFmtId="2" fontId="0" fillId="0" borderId="3" xfId="0" applyNumberFormat="1" applyFont="1" applyBorder="1" applyAlignment="1">
      <alignment horizontal="center" vertical="center"/>
    </xf>
    <xf numFmtId="9" fontId="0" fillId="0" borderId="3" xfId="1" applyFont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9" fillId="6" borderId="8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top"/>
    </xf>
    <xf numFmtId="0" fontId="0" fillId="0" borderId="6" xfId="0" applyFont="1" applyBorder="1" applyAlignment="1">
      <alignment vertical="top"/>
    </xf>
    <xf numFmtId="2" fontId="0" fillId="0" borderId="0" xfId="0" applyNumberFormat="1"/>
    <xf numFmtId="0" fontId="0" fillId="5" borderId="7" xfId="0" applyFill="1" applyBorder="1" applyAlignment="1"/>
    <xf numFmtId="9" fontId="11" fillId="5" borderId="7" xfId="0" applyNumberFormat="1" applyFont="1" applyFill="1" applyBorder="1" applyAlignment="1"/>
    <xf numFmtId="0" fontId="0" fillId="5" borderId="10" xfId="0" applyFill="1" applyBorder="1" applyAlignment="1"/>
    <xf numFmtId="0" fontId="0" fillId="5" borderId="11" xfId="0" applyFill="1" applyBorder="1" applyAlignment="1"/>
    <xf numFmtId="0" fontId="6" fillId="5" borderId="7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2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14" fontId="14" fillId="0" borderId="0" xfId="0" applyNumberFormat="1" applyFont="1"/>
    <xf numFmtId="0" fontId="15" fillId="0" borderId="0" xfId="0" applyFont="1" applyAlignment="1">
      <alignment horizontal="left"/>
    </xf>
    <xf numFmtId="0" fontId="4" fillId="0" borderId="0" xfId="0" applyFont="1" applyAlignment="1"/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 wrapText="1"/>
    </xf>
  </cellXfs>
  <cellStyles count="3">
    <cellStyle name="Гиперссылка" xfId="2" builtinId="8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tiff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52389</xdr:colOff>
      <xdr:row>9</xdr:row>
      <xdr:rowOff>35718</xdr:rowOff>
    </xdr:from>
    <xdr:ext cx="756000" cy="644348"/>
    <xdr:pic>
      <xdr:nvPicPr>
        <xdr:cNvPr id="2" name="Picture 76" descr="image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1989" y="1681638"/>
          <a:ext cx="756000" cy="644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38101</xdr:colOff>
      <xdr:row>18</xdr:row>
      <xdr:rowOff>16668</xdr:rowOff>
    </xdr:from>
    <xdr:ext cx="756000" cy="622873"/>
    <xdr:pic>
      <xdr:nvPicPr>
        <xdr:cNvPr id="3" name="Picture 75" descr="image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47701" y="3308508"/>
          <a:ext cx="756000" cy="6228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35720</xdr:colOff>
      <xdr:row>23</xdr:row>
      <xdr:rowOff>257176</xdr:rowOff>
    </xdr:from>
    <xdr:ext cx="720000" cy="710850"/>
    <xdr:pic>
      <xdr:nvPicPr>
        <xdr:cNvPr id="4" name="Picture 2" descr="image4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7619" t="7751" r="6667"/>
        <a:stretch>
          <a:fillRect/>
        </a:stretch>
      </xdr:blipFill>
      <xdr:spPr bwMode="auto">
        <a:xfrm>
          <a:off x="645320" y="4387216"/>
          <a:ext cx="720000" cy="71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35720</xdr:colOff>
      <xdr:row>27</xdr:row>
      <xdr:rowOff>214313</xdr:rowOff>
    </xdr:from>
    <xdr:ext cx="756000" cy="772184"/>
    <xdr:pic>
      <xdr:nvPicPr>
        <xdr:cNvPr id="5" name="Picture 1" descr="image5"/>
        <xdr:cNvPicPr>
          <a:picLocks noChangeArrowheads="1"/>
        </xdr:cNvPicPr>
      </xdr:nvPicPr>
      <xdr:blipFill>
        <a:blip xmlns:r="http://schemas.openxmlformats.org/officeDocument/2006/relationships" r:embed="rId4"/>
        <a:srcRect l="3704" r="6481"/>
        <a:stretch>
          <a:fillRect/>
        </a:stretch>
      </xdr:blipFill>
      <xdr:spPr bwMode="auto">
        <a:xfrm>
          <a:off x="645320" y="5121593"/>
          <a:ext cx="756000" cy="7721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23812</xdr:colOff>
      <xdr:row>32</xdr:row>
      <xdr:rowOff>297657</xdr:rowOff>
    </xdr:from>
    <xdr:ext cx="756000" cy="703707"/>
    <xdr:pic>
      <xdr:nvPicPr>
        <xdr:cNvPr id="6" name="Picture 80" descr="image6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 r="6122"/>
        <a:stretch>
          <a:fillRect/>
        </a:stretch>
      </xdr:blipFill>
      <xdr:spPr bwMode="auto">
        <a:xfrm>
          <a:off x="633412" y="6035517"/>
          <a:ext cx="756000" cy="703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59532</xdr:colOff>
      <xdr:row>36</xdr:row>
      <xdr:rowOff>269082</xdr:rowOff>
    </xdr:from>
    <xdr:ext cx="732468" cy="682100"/>
    <xdr:pic>
      <xdr:nvPicPr>
        <xdr:cNvPr id="7" name="Picture 79" descr="image7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 l="3960" r="4950"/>
        <a:stretch>
          <a:fillRect/>
        </a:stretch>
      </xdr:blipFill>
      <xdr:spPr bwMode="auto">
        <a:xfrm>
          <a:off x="669132" y="6768942"/>
          <a:ext cx="732468" cy="682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47625</xdr:colOff>
      <xdr:row>42</xdr:row>
      <xdr:rowOff>95250</xdr:rowOff>
    </xdr:from>
    <xdr:ext cx="756000" cy="765646"/>
    <xdr:pic>
      <xdr:nvPicPr>
        <xdr:cNvPr id="8" name="Picture 78" descr="image8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 l="5405" r="9009"/>
        <a:stretch>
          <a:fillRect/>
        </a:stretch>
      </xdr:blipFill>
      <xdr:spPr bwMode="auto">
        <a:xfrm>
          <a:off x="657225" y="7776210"/>
          <a:ext cx="756000" cy="765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47626</xdr:colOff>
      <xdr:row>47</xdr:row>
      <xdr:rowOff>559594</xdr:rowOff>
    </xdr:from>
    <xdr:ext cx="756000" cy="808510"/>
    <xdr:pic>
      <xdr:nvPicPr>
        <xdr:cNvPr id="9" name="Picture 77" descr="image9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 l="6250" r="8929"/>
        <a:stretch>
          <a:fillRect/>
        </a:stretch>
      </xdr:blipFill>
      <xdr:spPr bwMode="auto">
        <a:xfrm>
          <a:off x="657226" y="8781574"/>
          <a:ext cx="756000" cy="808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47625</xdr:colOff>
      <xdr:row>50</xdr:row>
      <xdr:rowOff>666750</xdr:rowOff>
    </xdr:from>
    <xdr:ext cx="750094" cy="759367"/>
    <xdr:pic>
      <xdr:nvPicPr>
        <xdr:cNvPr id="10" name="Picture 171" descr="image10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 l="5769" r="4808"/>
        <a:stretch>
          <a:fillRect/>
        </a:stretch>
      </xdr:blipFill>
      <xdr:spPr bwMode="auto">
        <a:xfrm>
          <a:off x="657225" y="9323070"/>
          <a:ext cx="750094" cy="7593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11906</xdr:colOff>
      <xdr:row>52</xdr:row>
      <xdr:rowOff>869155</xdr:rowOff>
    </xdr:from>
    <xdr:ext cx="785813" cy="684315"/>
    <xdr:pic>
      <xdr:nvPicPr>
        <xdr:cNvPr id="11" name="Picture 172" descr="image11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621506" y="9693115"/>
          <a:ext cx="785813" cy="68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95251</xdr:colOff>
      <xdr:row>56</xdr:row>
      <xdr:rowOff>202407</xdr:rowOff>
    </xdr:from>
    <xdr:ext cx="720000" cy="749048"/>
    <xdr:pic>
      <xdr:nvPicPr>
        <xdr:cNvPr id="12" name="Picture 205" descr="image12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704851" y="10420827"/>
          <a:ext cx="720000" cy="7490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71437</xdr:colOff>
      <xdr:row>59</xdr:row>
      <xdr:rowOff>214312</xdr:rowOff>
    </xdr:from>
    <xdr:ext cx="684000" cy="745333"/>
    <xdr:pic>
      <xdr:nvPicPr>
        <xdr:cNvPr id="13" name="Picture 206" descr="image13"/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681037" y="10973752"/>
          <a:ext cx="684000" cy="745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83344</xdr:colOff>
      <xdr:row>61</xdr:row>
      <xdr:rowOff>654844</xdr:rowOff>
    </xdr:from>
    <xdr:ext cx="756000" cy="810048"/>
    <xdr:pic>
      <xdr:nvPicPr>
        <xdr:cNvPr id="14" name="Picture 207" descr="image14"/>
        <xdr:cNvPicPr>
          <a:picLocks noChangeArrowheads="1"/>
        </xdr:cNvPicPr>
      </xdr:nvPicPr>
      <xdr:blipFill>
        <a:blip xmlns:r="http://schemas.openxmlformats.org/officeDocument/2006/relationships" r:embed="rId13"/>
        <a:srcRect l="8036" r="12500" b="4520"/>
        <a:stretch>
          <a:fillRect/>
        </a:stretch>
      </xdr:blipFill>
      <xdr:spPr bwMode="auto">
        <a:xfrm>
          <a:off x="692944" y="11338084"/>
          <a:ext cx="756000" cy="8100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23813</xdr:colOff>
      <xdr:row>63</xdr:row>
      <xdr:rowOff>702468</xdr:rowOff>
    </xdr:from>
    <xdr:ext cx="756000" cy="643005"/>
    <xdr:pic>
      <xdr:nvPicPr>
        <xdr:cNvPr id="15" name="Picture 208" descr="image15"/>
        <xdr:cNvPicPr>
          <a:picLocks noChangeArrowheads="1"/>
        </xdr:cNvPicPr>
      </xdr:nvPicPr>
      <xdr:blipFill>
        <a:blip xmlns:r="http://schemas.openxmlformats.org/officeDocument/2006/relationships" r:embed="rId14"/>
        <a:srcRect l="4630" t="8247" r="6481" b="7216"/>
        <a:stretch>
          <a:fillRect/>
        </a:stretch>
      </xdr:blipFill>
      <xdr:spPr bwMode="auto">
        <a:xfrm>
          <a:off x="633413" y="11705748"/>
          <a:ext cx="756000" cy="643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119063</xdr:colOff>
      <xdr:row>0</xdr:row>
      <xdr:rowOff>321468</xdr:rowOff>
    </xdr:from>
    <xdr:ext cx="1057275" cy="885737"/>
    <xdr:pic>
      <xdr:nvPicPr>
        <xdr:cNvPr id="16" name="Рисунок 15" descr="логопит_большой_АРХИТЕКТОН БАЙ_прозрачный.tif"/>
        <xdr:cNvPicPr>
          <a:picLocks noChangeAspect="1"/>
        </xdr:cNvPicPr>
      </xdr:nvPicPr>
      <xdr:blipFill>
        <a:blip xmlns:r="http://schemas.openxmlformats.org/officeDocument/2006/relationships" r:embed="rId1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0448" t="15423" r="8458" b="14428"/>
        <a:stretch>
          <a:fillRect/>
        </a:stretch>
      </xdr:blipFill>
      <xdr:spPr>
        <a:xfrm>
          <a:off x="119063" y="184308"/>
          <a:ext cx="1057275" cy="88573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tabSelected="1" view="pageBreakPreview" zoomScale="80" zoomScaleSheetLayoutView="80" workbookViewId="0">
      <selection activeCell="N4" sqref="N4"/>
    </sheetView>
  </sheetViews>
  <sheetFormatPr defaultRowHeight="14.4"/>
  <cols>
    <col min="1" max="1" width="3.44140625" customWidth="1"/>
    <col min="2" max="2" width="12.6640625" customWidth="1"/>
    <col min="3" max="3" width="34.6640625" customWidth="1"/>
    <col min="4" max="4" width="7.44140625" customWidth="1"/>
    <col min="5" max="5" width="10" customWidth="1"/>
    <col min="6" max="7" width="9.109375" customWidth="1"/>
    <col min="8" max="8" width="13.109375" style="1" hidden="1" customWidth="1"/>
    <col min="9" max="9" width="9" style="1" hidden="1" customWidth="1"/>
    <col min="10" max="10" width="10.44140625" style="1" hidden="1" customWidth="1"/>
    <col min="11" max="11" width="11" style="1" customWidth="1"/>
    <col min="14" max="14" width="13.44140625" customWidth="1"/>
  </cols>
  <sheetData>
    <row r="1" spans="1:19" ht="96.75" customHeight="1">
      <c r="A1" s="68" t="s">
        <v>55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9" ht="15" customHeight="1">
      <c r="E2" s="66"/>
      <c r="M2" s="65"/>
    </row>
    <row r="3" spans="1:19" ht="17.399999999999999">
      <c r="A3" s="64"/>
      <c r="B3" s="63" t="s">
        <v>54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19">
      <c r="N4" s="62">
        <v>43222</v>
      </c>
      <c r="S4" s="61"/>
    </row>
    <row r="5" spans="1:19" ht="66.75" customHeight="1">
      <c r="A5" s="60" t="s">
        <v>53</v>
      </c>
      <c r="B5" s="60" t="s">
        <v>52</v>
      </c>
      <c r="C5" s="60" t="s">
        <v>51</v>
      </c>
      <c r="D5" s="60" t="s">
        <v>50</v>
      </c>
      <c r="E5" s="60" t="s">
        <v>49</v>
      </c>
      <c r="F5" s="58" t="s">
        <v>48</v>
      </c>
      <c r="G5" s="58" t="s">
        <v>47</v>
      </c>
      <c r="H5" s="58" t="s">
        <v>46</v>
      </c>
      <c r="I5" s="59" t="s">
        <v>45</v>
      </c>
      <c r="J5" s="59" t="s">
        <v>44</v>
      </c>
      <c r="K5" s="59" t="s">
        <v>43</v>
      </c>
      <c r="L5" s="58" t="s">
        <v>42</v>
      </c>
      <c r="M5" s="58" t="s">
        <v>41</v>
      </c>
      <c r="N5" s="57" t="s">
        <v>40</v>
      </c>
      <c r="S5" s="56"/>
    </row>
    <row r="6" spans="1:19" ht="15" customHeight="1">
      <c r="A6" s="55" t="s">
        <v>39</v>
      </c>
      <c r="B6" s="54"/>
      <c r="C6" s="54"/>
      <c r="D6" s="54"/>
      <c r="E6" s="54"/>
      <c r="F6" s="53"/>
      <c r="G6" s="52"/>
      <c r="H6" s="51">
        <v>0</v>
      </c>
      <c r="I6" s="51">
        <v>0.2</v>
      </c>
      <c r="J6" s="51"/>
      <c r="K6" s="51"/>
      <c r="L6" s="51">
        <v>0.2</v>
      </c>
      <c r="M6" s="50"/>
      <c r="N6" s="50"/>
    </row>
    <row r="7" spans="1:19" ht="18" customHeight="1">
      <c r="A7" s="11">
        <v>1</v>
      </c>
      <c r="B7" s="16" t="s">
        <v>38</v>
      </c>
      <c r="C7" s="45" t="s">
        <v>37</v>
      </c>
      <c r="D7" s="37" t="s">
        <v>31</v>
      </c>
      <c r="E7" s="37">
        <v>0.9</v>
      </c>
      <c r="F7" s="36">
        <v>1.3</v>
      </c>
      <c r="G7" s="35">
        <f>E7*F7</f>
        <v>1.1700000000000002</v>
      </c>
      <c r="H7" s="34">
        <v>5.0199999999999996</v>
      </c>
      <c r="I7" s="33">
        <f>$I$6</f>
        <v>0.2</v>
      </c>
      <c r="J7" s="32">
        <f>ROUND(H7*(I7),2)</f>
        <v>1</v>
      </c>
      <c r="K7" s="34">
        <f>H7+J7</f>
        <v>6.02</v>
      </c>
      <c r="L7" s="33">
        <f>$L$6</f>
        <v>0.2</v>
      </c>
      <c r="M7" s="32">
        <f>ROUND(K7*L7,2)</f>
        <v>1.2</v>
      </c>
      <c r="N7" s="31">
        <f>K7+M7</f>
        <v>7.22</v>
      </c>
      <c r="O7" s="49"/>
    </row>
    <row r="8" spans="1:19">
      <c r="A8" s="11">
        <v>2</v>
      </c>
      <c r="B8" s="48"/>
      <c r="C8" s="44"/>
      <c r="D8" s="37" t="s">
        <v>31</v>
      </c>
      <c r="E8" s="37">
        <v>2.7</v>
      </c>
      <c r="F8" s="36">
        <v>1.3</v>
      </c>
      <c r="G8" s="35">
        <f>E8*F8</f>
        <v>3.5100000000000002</v>
      </c>
      <c r="H8" s="34">
        <v>13.71</v>
      </c>
      <c r="I8" s="33">
        <f>$I$6</f>
        <v>0.2</v>
      </c>
      <c r="J8" s="32">
        <f>ROUND(H8*(I8),2)</f>
        <v>2.74</v>
      </c>
      <c r="K8" s="34">
        <f>H8+J8</f>
        <v>16.450000000000003</v>
      </c>
      <c r="L8" s="33">
        <f>$L$6</f>
        <v>0.2</v>
      </c>
      <c r="M8" s="32">
        <f>ROUND(K8*L8,2)</f>
        <v>3.29</v>
      </c>
      <c r="N8" s="31">
        <f>K8+M8</f>
        <v>19.740000000000002</v>
      </c>
    </row>
    <row r="9" spans="1:19">
      <c r="A9" s="11">
        <v>3</v>
      </c>
      <c r="B9" s="48"/>
      <c r="C9" s="44"/>
      <c r="D9" s="37" t="s">
        <v>31</v>
      </c>
      <c r="E9" s="37">
        <v>4.5</v>
      </c>
      <c r="F9" s="36">
        <v>1.3</v>
      </c>
      <c r="G9" s="35">
        <f>E9*F9</f>
        <v>5.8500000000000005</v>
      </c>
      <c r="H9" s="34">
        <v>20.79</v>
      </c>
      <c r="I9" s="33">
        <f>$I$6</f>
        <v>0.2</v>
      </c>
      <c r="J9" s="32">
        <f>ROUND(H9*(I9),2)</f>
        <v>4.16</v>
      </c>
      <c r="K9" s="34">
        <f>H9+J9</f>
        <v>24.95</v>
      </c>
      <c r="L9" s="33">
        <f>$L$6</f>
        <v>0.2</v>
      </c>
      <c r="M9" s="32">
        <f>ROUND(K9*L9,2)</f>
        <v>4.99</v>
      </c>
      <c r="N9" s="31">
        <f>K9+M9</f>
        <v>29.939999999999998</v>
      </c>
    </row>
    <row r="10" spans="1:19">
      <c r="A10" s="11">
        <v>4</v>
      </c>
      <c r="B10" s="48"/>
      <c r="C10" s="44"/>
      <c r="D10" s="37" t="s">
        <v>31</v>
      </c>
      <c r="E10" s="37">
        <v>9</v>
      </c>
      <c r="F10" s="36">
        <v>1.3</v>
      </c>
      <c r="G10" s="35">
        <f>E10*F10</f>
        <v>11.700000000000001</v>
      </c>
      <c r="H10" s="34">
        <v>37.81</v>
      </c>
      <c r="I10" s="33">
        <f>$I$6</f>
        <v>0.2</v>
      </c>
      <c r="J10" s="32">
        <f>ROUND(H10*(I10),2)</f>
        <v>7.56</v>
      </c>
      <c r="K10" s="34">
        <f>H10+J10</f>
        <v>45.370000000000005</v>
      </c>
      <c r="L10" s="33">
        <f>$L$6</f>
        <v>0.2</v>
      </c>
      <c r="M10" s="32">
        <f>ROUND(K10*L10,2)</f>
        <v>9.07</v>
      </c>
      <c r="N10" s="31">
        <f>K10+M10</f>
        <v>54.440000000000005</v>
      </c>
    </row>
    <row r="11" spans="1:19">
      <c r="A11" s="11">
        <v>5</v>
      </c>
      <c r="B11" s="48"/>
      <c r="C11" s="44"/>
      <c r="D11" s="37" t="s">
        <v>28</v>
      </c>
      <c r="E11" s="37">
        <v>0.9</v>
      </c>
      <c r="F11" s="36">
        <v>1.3</v>
      </c>
      <c r="G11" s="35">
        <f>E11*F11</f>
        <v>1.1700000000000002</v>
      </c>
      <c r="H11" s="34">
        <v>4.5599999999999996</v>
      </c>
      <c r="I11" s="33">
        <f>$I$6</f>
        <v>0.2</v>
      </c>
      <c r="J11" s="32">
        <f>ROUND(H11*(I11),2)</f>
        <v>0.91</v>
      </c>
      <c r="K11" s="34">
        <f>H11+J11</f>
        <v>5.47</v>
      </c>
      <c r="L11" s="33">
        <f>$L$6</f>
        <v>0.2</v>
      </c>
      <c r="M11" s="32">
        <f>ROUND(K11*L11,2)</f>
        <v>1.0900000000000001</v>
      </c>
      <c r="N11" s="31">
        <f>K11+M11</f>
        <v>6.56</v>
      </c>
    </row>
    <row r="12" spans="1:19">
      <c r="A12" s="11">
        <v>6</v>
      </c>
      <c r="B12" s="48"/>
      <c r="C12" s="44"/>
      <c r="D12" s="37" t="s">
        <v>28</v>
      </c>
      <c r="E12" s="37">
        <v>2.7</v>
      </c>
      <c r="F12" s="36">
        <v>1.3</v>
      </c>
      <c r="G12" s="35">
        <f>E12*F12</f>
        <v>3.5100000000000002</v>
      </c>
      <c r="H12" s="34">
        <v>12.41</v>
      </c>
      <c r="I12" s="33">
        <f>$I$6</f>
        <v>0.2</v>
      </c>
      <c r="J12" s="32">
        <f>ROUND(H12*(I12),2)</f>
        <v>2.48</v>
      </c>
      <c r="K12" s="34">
        <f>H12+J12</f>
        <v>14.89</v>
      </c>
      <c r="L12" s="33">
        <f>$L$6</f>
        <v>0.2</v>
      </c>
      <c r="M12" s="32">
        <f>ROUND(K12*L12,2)</f>
        <v>2.98</v>
      </c>
      <c r="N12" s="31">
        <f>K12+M12</f>
        <v>17.87</v>
      </c>
    </row>
    <row r="13" spans="1:19">
      <c r="A13" s="11">
        <v>7</v>
      </c>
      <c r="B13" s="48"/>
      <c r="C13" s="44"/>
      <c r="D13" s="37" t="s">
        <v>28</v>
      </c>
      <c r="E13" s="37">
        <v>4.5</v>
      </c>
      <c r="F13" s="36">
        <v>1.3</v>
      </c>
      <c r="G13" s="35">
        <f>E13*F13</f>
        <v>5.8500000000000005</v>
      </c>
      <c r="H13" s="34">
        <v>18.8</v>
      </c>
      <c r="I13" s="33">
        <f>$I$6</f>
        <v>0.2</v>
      </c>
      <c r="J13" s="32">
        <f>ROUND(H13*(I13),2)</f>
        <v>3.76</v>
      </c>
      <c r="K13" s="34">
        <f>H13+J13</f>
        <v>22.560000000000002</v>
      </c>
      <c r="L13" s="33">
        <f>$L$6</f>
        <v>0.2</v>
      </c>
      <c r="M13" s="32">
        <f>ROUND(K13*L13,2)</f>
        <v>4.51</v>
      </c>
      <c r="N13" s="31">
        <f>K13+M13</f>
        <v>27.07</v>
      </c>
    </row>
    <row r="14" spans="1:19">
      <c r="A14" s="11">
        <v>8</v>
      </c>
      <c r="B14" s="47"/>
      <c r="C14" s="46"/>
      <c r="D14" s="37" t="s">
        <v>28</v>
      </c>
      <c r="E14" s="37">
        <v>9</v>
      </c>
      <c r="F14" s="36">
        <v>1.3</v>
      </c>
      <c r="G14" s="35">
        <f>E14*F14</f>
        <v>11.700000000000001</v>
      </c>
      <c r="H14" s="34">
        <v>34.200000000000003</v>
      </c>
      <c r="I14" s="33">
        <f>$I$6</f>
        <v>0.2</v>
      </c>
      <c r="J14" s="32">
        <f>ROUND(H14*(I14),2)</f>
        <v>6.84</v>
      </c>
      <c r="K14" s="34">
        <f>H14+J14</f>
        <v>41.040000000000006</v>
      </c>
      <c r="L14" s="33">
        <f>$L$6</f>
        <v>0.2</v>
      </c>
      <c r="M14" s="32">
        <f>ROUND(K14*L14,2)</f>
        <v>8.2100000000000009</v>
      </c>
      <c r="N14" s="31">
        <f>K14+M14</f>
        <v>49.250000000000007</v>
      </c>
    </row>
    <row r="15" spans="1:19" ht="15" customHeight="1">
      <c r="A15" s="11">
        <v>9</v>
      </c>
      <c r="B15" s="16" t="s">
        <v>36</v>
      </c>
      <c r="C15" s="45" t="s">
        <v>35</v>
      </c>
      <c r="D15" s="37" t="s">
        <v>34</v>
      </c>
      <c r="E15" s="37">
        <v>0.9</v>
      </c>
      <c r="F15" s="36">
        <v>1.3</v>
      </c>
      <c r="G15" s="35">
        <f>E15*F15</f>
        <v>1.1700000000000002</v>
      </c>
      <c r="H15" s="34">
        <v>5.83</v>
      </c>
      <c r="I15" s="33">
        <f>$I$6</f>
        <v>0.2</v>
      </c>
      <c r="J15" s="32">
        <f>ROUND(H15*(I15),2)</f>
        <v>1.17</v>
      </c>
      <c r="K15" s="34">
        <f>H15+J15</f>
        <v>7</v>
      </c>
      <c r="L15" s="33">
        <f>$L$6</f>
        <v>0.2</v>
      </c>
      <c r="M15" s="32">
        <f>ROUND(K15*L15,2)</f>
        <v>1.4</v>
      </c>
      <c r="N15" s="31">
        <f>K15+M15</f>
        <v>8.4</v>
      </c>
    </row>
    <row r="16" spans="1:19">
      <c r="A16" s="11">
        <v>10</v>
      </c>
      <c r="B16" s="20"/>
      <c r="C16" s="44"/>
      <c r="D16" s="37" t="s">
        <v>34</v>
      </c>
      <c r="E16" s="37">
        <v>2.7</v>
      </c>
      <c r="F16" s="36">
        <v>1.3</v>
      </c>
      <c r="G16" s="35">
        <f>E16*F16</f>
        <v>3.5100000000000002</v>
      </c>
      <c r="H16" s="34">
        <v>15.89</v>
      </c>
      <c r="I16" s="33">
        <f>$I$6</f>
        <v>0.2</v>
      </c>
      <c r="J16" s="32">
        <f>ROUND(H16*(I16),2)</f>
        <v>3.18</v>
      </c>
      <c r="K16" s="34">
        <f>H16+J16</f>
        <v>19.07</v>
      </c>
      <c r="L16" s="33">
        <f>$L$6</f>
        <v>0.2</v>
      </c>
      <c r="M16" s="32">
        <f>ROUND(K16*L16,2)</f>
        <v>3.81</v>
      </c>
      <c r="N16" s="31">
        <f>K16+M16</f>
        <v>22.88</v>
      </c>
    </row>
    <row r="17" spans="1:14">
      <c r="A17" s="11">
        <v>11</v>
      </c>
      <c r="B17" s="20"/>
      <c r="C17" s="44"/>
      <c r="D17" s="37" t="s">
        <v>34</v>
      </c>
      <c r="E17" s="37">
        <v>4.5</v>
      </c>
      <c r="F17" s="36">
        <v>1.3</v>
      </c>
      <c r="G17" s="35">
        <f>E17*F17</f>
        <v>5.8500000000000005</v>
      </c>
      <c r="H17" s="34">
        <v>24.09</v>
      </c>
      <c r="I17" s="33">
        <f>$I$6</f>
        <v>0.2</v>
      </c>
      <c r="J17" s="32">
        <f>ROUND(H17*(I17),2)</f>
        <v>4.82</v>
      </c>
      <c r="K17" s="34">
        <f>H17+J17</f>
        <v>28.91</v>
      </c>
      <c r="L17" s="33">
        <f>$L$6</f>
        <v>0.2</v>
      </c>
      <c r="M17" s="32">
        <f>ROUND(K17*L17,2)</f>
        <v>5.78</v>
      </c>
      <c r="N17" s="31">
        <f>K17+M17</f>
        <v>34.69</v>
      </c>
    </row>
    <row r="18" spans="1:14">
      <c r="A18" s="11">
        <v>12</v>
      </c>
      <c r="B18" s="20"/>
      <c r="C18" s="44"/>
      <c r="D18" s="37" t="s">
        <v>34</v>
      </c>
      <c r="E18" s="37">
        <v>9</v>
      </c>
      <c r="F18" s="36">
        <v>1.3</v>
      </c>
      <c r="G18" s="35">
        <f>E18*F18</f>
        <v>11.700000000000001</v>
      </c>
      <c r="H18" s="34">
        <v>43.81</v>
      </c>
      <c r="I18" s="33">
        <f>$I$6</f>
        <v>0.2</v>
      </c>
      <c r="J18" s="32">
        <f>ROUND(H18*(I18),2)</f>
        <v>8.76</v>
      </c>
      <c r="K18" s="34">
        <f>H18+J18</f>
        <v>52.57</v>
      </c>
      <c r="L18" s="33">
        <f>$L$6</f>
        <v>0.2</v>
      </c>
      <c r="M18" s="32">
        <f>ROUND(K18*L18,2)</f>
        <v>10.51</v>
      </c>
      <c r="N18" s="31">
        <f>K18+M18</f>
        <v>63.08</v>
      </c>
    </row>
    <row r="19" spans="1:14">
      <c r="A19" s="11">
        <v>13</v>
      </c>
      <c r="B19" s="20"/>
      <c r="C19" s="44"/>
      <c r="D19" s="37" t="s">
        <v>34</v>
      </c>
      <c r="E19" s="37">
        <v>0.9</v>
      </c>
      <c r="F19" s="36">
        <v>1.3</v>
      </c>
      <c r="G19" s="35">
        <f>E19*F19</f>
        <v>1.1700000000000002</v>
      </c>
      <c r="H19" s="34">
        <v>6.59</v>
      </c>
      <c r="I19" s="33">
        <f>$I$6</f>
        <v>0.2</v>
      </c>
      <c r="J19" s="32">
        <f>ROUND(H19*(I19),2)</f>
        <v>1.32</v>
      </c>
      <c r="K19" s="34">
        <f>H19+J19</f>
        <v>7.91</v>
      </c>
      <c r="L19" s="33">
        <f>$L$6</f>
        <v>0.2</v>
      </c>
      <c r="M19" s="32">
        <f>ROUND(K19*L19,2)</f>
        <v>1.58</v>
      </c>
      <c r="N19" s="31">
        <f>K19+M19</f>
        <v>9.49</v>
      </c>
    </row>
    <row r="20" spans="1:14">
      <c r="A20" s="11">
        <v>14</v>
      </c>
      <c r="B20" s="20"/>
      <c r="C20" s="44"/>
      <c r="D20" s="37" t="s">
        <v>34</v>
      </c>
      <c r="E20" s="37">
        <v>2.7</v>
      </c>
      <c r="F20" s="36">
        <v>1.3</v>
      </c>
      <c r="G20" s="35">
        <f>E20*F20</f>
        <v>3.5100000000000002</v>
      </c>
      <c r="H20" s="34">
        <v>16.79</v>
      </c>
      <c r="I20" s="33">
        <f>$I$6</f>
        <v>0.2</v>
      </c>
      <c r="J20" s="32">
        <f>ROUND(H20*(I20),2)</f>
        <v>3.36</v>
      </c>
      <c r="K20" s="34">
        <f>H20+J20</f>
        <v>20.149999999999999</v>
      </c>
      <c r="L20" s="33">
        <f>$L$6</f>
        <v>0.2</v>
      </c>
      <c r="M20" s="32">
        <f>ROUND(K20*L20,2)</f>
        <v>4.03</v>
      </c>
      <c r="N20" s="31">
        <f>K20+M20</f>
        <v>24.18</v>
      </c>
    </row>
    <row r="21" spans="1:14">
      <c r="A21" s="11">
        <v>15</v>
      </c>
      <c r="B21" s="20"/>
      <c r="C21" s="44"/>
      <c r="D21" s="37" t="s">
        <v>34</v>
      </c>
      <c r="E21" s="37">
        <v>4.5</v>
      </c>
      <c r="F21" s="36">
        <v>1.3</v>
      </c>
      <c r="G21" s="35">
        <f>E21*F21</f>
        <v>5.8500000000000005</v>
      </c>
      <c r="H21" s="34">
        <v>26.39</v>
      </c>
      <c r="I21" s="33">
        <f>$I$6</f>
        <v>0.2</v>
      </c>
      <c r="J21" s="32">
        <f>ROUND(H21*(I21),2)</f>
        <v>5.28</v>
      </c>
      <c r="K21" s="34">
        <f>H21+J21</f>
        <v>31.67</v>
      </c>
      <c r="L21" s="33">
        <f>$L$6</f>
        <v>0.2</v>
      </c>
      <c r="M21" s="32">
        <f>ROUND(K21*L21,2)</f>
        <v>6.33</v>
      </c>
      <c r="N21" s="31">
        <f>K21+M21</f>
        <v>38</v>
      </c>
    </row>
    <row r="22" spans="1:14">
      <c r="A22" s="11">
        <v>16</v>
      </c>
      <c r="B22" s="13"/>
      <c r="C22" s="46"/>
      <c r="D22" s="37" t="s">
        <v>34</v>
      </c>
      <c r="E22" s="37">
        <v>9</v>
      </c>
      <c r="F22" s="36">
        <v>1.3</v>
      </c>
      <c r="G22" s="35">
        <f>E22*F22</f>
        <v>11.700000000000001</v>
      </c>
      <c r="H22" s="34">
        <v>49.79</v>
      </c>
      <c r="I22" s="33">
        <f>$I$6</f>
        <v>0.2</v>
      </c>
      <c r="J22" s="32">
        <f>ROUND(H22*(I22),2)</f>
        <v>9.9600000000000009</v>
      </c>
      <c r="K22" s="34">
        <f>H22+J22</f>
        <v>59.75</v>
      </c>
      <c r="L22" s="33">
        <f>$L$6</f>
        <v>0.2</v>
      </c>
      <c r="M22" s="32">
        <f>ROUND(K22*L22,2)</f>
        <v>11.95</v>
      </c>
      <c r="N22" s="31">
        <f>K22+M22</f>
        <v>71.7</v>
      </c>
    </row>
    <row r="23" spans="1:14" ht="30.75" customHeight="1">
      <c r="A23" s="11">
        <v>17</v>
      </c>
      <c r="B23" s="16" t="s">
        <v>33</v>
      </c>
      <c r="C23" s="45" t="s">
        <v>32</v>
      </c>
      <c r="D23" s="37" t="s">
        <v>31</v>
      </c>
      <c r="E23" s="37">
        <v>0.9</v>
      </c>
      <c r="F23" s="36">
        <v>1.3</v>
      </c>
      <c r="G23" s="35">
        <f>E23*F23</f>
        <v>1.1700000000000002</v>
      </c>
      <c r="H23" s="34">
        <v>7.19</v>
      </c>
      <c r="I23" s="33">
        <f>$I$6</f>
        <v>0.2</v>
      </c>
      <c r="J23" s="32">
        <f>ROUND(H23*(I23),2)</f>
        <v>1.44</v>
      </c>
      <c r="K23" s="34">
        <f>H23+J23</f>
        <v>8.6300000000000008</v>
      </c>
      <c r="L23" s="33">
        <f>$L$6</f>
        <v>0.2</v>
      </c>
      <c r="M23" s="32">
        <f>ROUND(K23*L23,2)</f>
        <v>1.73</v>
      </c>
      <c r="N23" s="31">
        <f>K23+M23</f>
        <v>10.360000000000001</v>
      </c>
    </row>
    <row r="24" spans="1:14" ht="24.75" customHeight="1">
      <c r="A24" s="11">
        <v>18</v>
      </c>
      <c r="B24" s="20"/>
      <c r="C24" s="44"/>
      <c r="D24" s="37" t="s">
        <v>31</v>
      </c>
      <c r="E24" s="37">
        <v>2.7</v>
      </c>
      <c r="F24" s="36">
        <v>1.3</v>
      </c>
      <c r="G24" s="35">
        <f>E24*F24</f>
        <v>3.5100000000000002</v>
      </c>
      <c r="H24" s="34">
        <v>18.59</v>
      </c>
      <c r="I24" s="33">
        <f>$I$6</f>
        <v>0.2</v>
      </c>
      <c r="J24" s="32">
        <f>ROUND(H24*(I24),2)</f>
        <v>3.72</v>
      </c>
      <c r="K24" s="34">
        <f>H24+J24</f>
        <v>22.31</v>
      </c>
      <c r="L24" s="33">
        <f>$L$6</f>
        <v>0.2</v>
      </c>
      <c r="M24" s="32">
        <f>ROUND(K24*L24,2)</f>
        <v>4.46</v>
      </c>
      <c r="N24" s="31">
        <f>K24+M24</f>
        <v>26.77</v>
      </c>
    </row>
    <row r="25" spans="1:14" ht="27" customHeight="1">
      <c r="A25" s="11">
        <v>19</v>
      </c>
      <c r="B25" s="20"/>
      <c r="C25" s="44"/>
      <c r="D25" s="37" t="s">
        <v>31</v>
      </c>
      <c r="E25" s="37">
        <v>4.5</v>
      </c>
      <c r="F25" s="36">
        <v>1.3</v>
      </c>
      <c r="G25" s="35">
        <f>E25*F25</f>
        <v>5.8500000000000005</v>
      </c>
      <c r="H25" s="34">
        <v>29.39</v>
      </c>
      <c r="I25" s="33">
        <f>$I$6</f>
        <v>0.2</v>
      </c>
      <c r="J25" s="32">
        <f>ROUND(H25*(I25),2)</f>
        <v>5.88</v>
      </c>
      <c r="K25" s="34">
        <f>H25+J25</f>
        <v>35.270000000000003</v>
      </c>
      <c r="L25" s="33">
        <f>$L$6</f>
        <v>0.2</v>
      </c>
      <c r="M25" s="32">
        <f>ROUND(K25*L25,2)</f>
        <v>7.05</v>
      </c>
      <c r="N25" s="31">
        <f>K25+M25</f>
        <v>42.32</v>
      </c>
    </row>
    <row r="26" spans="1:14" ht="28.5" customHeight="1">
      <c r="A26" s="11">
        <v>20</v>
      </c>
      <c r="B26" s="13"/>
      <c r="C26" s="43"/>
      <c r="D26" s="37" t="s">
        <v>31</v>
      </c>
      <c r="E26" s="37">
        <v>9</v>
      </c>
      <c r="F26" s="36">
        <v>1.3</v>
      </c>
      <c r="G26" s="35">
        <f>E26*F26</f>
        <v>11.700000000000001</v>
      </c>
      <c r="H26" s="34">
        <v>56.39</v>
      </c>
      <c r="I26" s="33">
        <f>$I$6</f>
        <v>0.2</v>
      </c>
      <c r="J26" s="32">
        <f>ROUND(H26*(I26),2)</f>
        <v>11.28</v>
      </c>
      <c r="K26" s="34">
        <f>H26+J26</f>
        <v>67.67</v>
      </c>
      <c r="L26" s="33">
        <f>$L$6</f>
        <v>0.2</v>
      </c>
      <c r="M26" s="32">
        <f>ROUND(K26*L26,2)</f>
        <v>13.53</v>
      </c>
      <c r="N26" s="31">
        <f>K26+M26</f>
        <v>81.2</v>
      </c>
    </row>
    <row r="27" spans="1:14" ht="30.75" customHeight="1">
      <c r="A27" s="11">
        <v>21</v>
      </c>
      <c r="B27" s="16" t="s">
        <v>30</v>
      </c>
      <c r="C27" s="45" t="s">
        <v>29</v>
      </c>
      <c r="D27" s="37" t="s">
        <v>28</v>
      </c>
      <c r="E27" s="37">
        <v>0.9</v>
      </c>
      <c r="F27" s="36">
        <v>1.5</v>
      </c>
      <c r="G27" s="35">
        <f>E27*F27</f>
        <v>1.35</v>
      </c>
      <c r="H27" s="34">
        <v>6.59</v>
      </c>
      <c r="I27" s="33">
        <f>$I$6</f>
        <v>0.2</v>
      </c>
      <c r="J27" s="32">
        <f>ROUND(H27*(I27),2)</f>
        <v>1.32</v>
      </c>
      <c r="K27" s="34">
        <f>H27+J27</f>
        <v>7.91</v>
      </c>
      <c r="L27" s="33">
        <f>$L$6</f>
        <v>0.2</v>
      </c>
      <c r="M27" s="32">
        <f>ROUND(K27*L27,2)</f>
        <v>1.58</v>
      </c>
      <c r="N27" s="31">
        <f>K27+M27</f>
        <v>9.49</v>
      </c>
    </row>
    <row r="28" spans="1:14" ht="24.75" customHeight="1">
      <c r="A28" s="11">
        <v>22</v>
      </c>
      <c r="B28" s="20"/>
      <c r="C28" s="44"/>
      <c r="D28" s="37" t="s">
        <v>28</v>
      </c>
      <c r="E28" s="37">
        <v>2.7</v>
      </c>
      <c r="F28" s="36">
        <v>1.5</v>
      </c>
      <c r="G28" s="35">
        <f>E28*F28</f>
        <v>4.0500000000000007</v>
      </c>
      <c r="H28" s="34">
        <v>16.79</v>
      </c>
      <c r="I28" s="33">
        <f>$I$6</f>
        <v>0.2</v>
      </c>
      <c r="J28" s="32">
        <f>ROUND(H28*(I28),2)</f>
        <v>3.36</v>
      </c>
      <c r="K28" s="34">
        <f>H28+J28</f>
        <v>20.149999999999999</v>
      </c>
      <c r="L28" s="33">
        <f>$L$6</f>
        <v>0.2</v>
      </c>
      <c r="M28" s="32">
        <f>ROUND(K28*L28,2)</f>
        <v>4.03</v>
      </c>
      <c r="N28" s="31">
        <f>K28+M28</f>
        <v>24.18</v>
      </c>
    </row>
    <row r="29" spans="1:14" ht="27" customHeight="1">
      <c r="A29" s="11">
        <v>23</v>
      </c>
      <c r="B29" s="20"/>
      <c r="C29" s="44"/>
      <c r="D29" s="37" t="s">
        <v>28</v>
      </c>
      <c r="E29" s="37">
        <v>4.5</v>
      </c>
      <c r="F29" s="36">
        <v>1.5</v>
      </c>
      <c r="G29" s="35">
        <f>E29*F29</f>
        <v>6.75</v>
      </c>
      <c r="H29" s="34">
        <v>26.39</v>
      </c>
      <c r="I29" s="33">
        <f>$I$6</f>
        <v>0.2</v>
      </c>
      <c r="J29" s="32">
        <f>ROUND(H29*(I29),2)</f>
        <v>5.28</v>
      </c>
      <c r="K29" s="34">
        <f>H29+J29</f>
        <v>31.67</v>
      </c>
      <c r="L29" s="33">
        <f>$L$6</f>
        <v>0.2</v>
      </c>
      <c r="M29" s="32">
        <f>ROUND(K29*L29,2)</f>
        <v>6.33</v>
      </c>
      <c r="N29" s="31">
        <f>K29+M29</f>
        <v>38</v>
      </c>
    </row>
    <row r="30" spans="1:14" ht="28.5" customHeight="1">
      <c r="A30" s="11">
        <v>24</v>
      </c>
      <c r="B30" s="13"/>
      <c r="C30" s="43"/>
      <c r="D30" s="37" t="s">
        <v>28</v>
      </c>
      <c r="E30" s="37">
        <v>9</v>
      </c>
      <c r="F30" s="36">
        <v>1.2</v>
      </c>
      <c r="G30" s="35">
        <f>E30*F30</f>
        <v>10.799999999999999</v>
      </c>
      <c r="H30" s="34">
        <v>50.99</v>
      </c>
      <c r="I30" s="33">
        <f>$I$6</f>
        <v>0.2</v>
      </c>
      <c r="J30" s="32">
        <f>ROUND(H30*(I30),2)</f>
        <v>10.199999999999999</v>
      </c>
      <c r="K30" s="34">
        <f>H30+J30</f>
        <v>61.19</v>
      </c>
      <c r="L30" s="33">
        <f>$L$6</f>
        <v>0.2</v>
      </c>
      <c r="M30" s="32">
        <f>ROUND(K30*L30,2)</f>
        <v>12.24</v>
      </c>
      <c r="N30" s="31">
        <f>K30+M30</f>
        <v>73.429999999999993</v>
      </c>
    </row>
    <row r="31" spans="1:14" ht="15" customHeight="1">
      <c r="A31" s="26" t="s">
        <v>27</v>
      </c>
      <c r="B31" s="25"/>
      <c r="C31" s="25"/>
      <c r="D31" s="25"/>
      <c r="E31" s="25"/>
      <c r="F31" s="30"/>
      <c r="G31" s="29"/>
      <c r="H31" s="29"/>
      <c r="I31" s="29"/>
      <c r="J31" s="29"/>
      <c r="K31" s="29"/>
      <c r="L31" s="29"/>
      <c r="M31" s="29"/>
      <c r="N31" s="29"/>
    </row>
    <row r="32" spans="1:14" ht="30.75" customHeight="1">
      <c r="A32" s="11">
        <v>25</v>
      </c>
      <c r="B32" s="16" t="s">
        <v>26</v>
      </c>
      <c r="C32" s="45" t="s">
        <v>25</v>
      </c>
      <c r="D32" s="37" t="s">
        <v>20</v>
      </c>
      <c r="E32" s="37">
        <v>4.5</v>
      </c>
      <c r="F32" s="36">
        <v>1.2</v>
      </c>
      <c r="G32" s="35">
        <f>E32*F32</f>
        <v>5.3999999999999995</v>
      </c>
      <c r="H32" s="34">
        <v>28.03</v>
      </c>
      <c r="I32" s="33">
        <f>$I$6</f>
        <v>0.2</v>
      </c>
      <c r="J32" s="32">
        <f>ROUND(H32*(I32),2)</f>
        <v>5.61</v>
      </c>
      <c r="K32" s="34">
        <f>H32+J32</f>
        <v>33.64</v>
      </c>
      <c r="L32" s="33">
        <f>$L$6</f>
        <v>0.2</v>
      </c>
      <c r="M32" s="32">
        <f>ROUND(K32*L32,2)</f>
        <v>6.73</v>
      </c>
      <c r="N32" s="31">
        <f>K32+M32</f>
        <v>40.370000000000005</v>
      </c>
    </row>
    <row r="33" spans="1:14" ht="24.75" customHeight="1">
      <c r="A33" s="11">
        <v>26</v>
      </c>
      <c r="B33" s="20"/>
      <c r="C33" s="44"/>
      <c r="D33" s="37" t="s">
        <v>20</v>
      </c>
      <c r="E33" s="37">
        <v>9</v>
      </c>
      <c r="F33" s="36">
        <v>1.2</v>
      </c>
      <c r="G33" s="35">
        <f>E33*F33</f>
        <v>10.799999999999999</v>
      </c>
      <c r="H33" s="34">
        <v>51</v>
      </c>
      <c r="I33" s="33">
        <f>$I$6</f>
        <v>0.2</v>
      </c>
      <c r="J33" s="32">
        <f>ROUND(H33*(I33),2)</f>
        <v>10.199999999999999</v>
      </c>
      <c r="K33" s="34">
        <f>H33+J33</f>
        <v>61.2</v>
      </c>
      <c r="L33" s="33">
        <f>$L$6</f>
        <v>0.2</v>
      </c>
      <c r="M33" s="32">
        <f>ROUND(K33*L33,2)</f>
        <v>12.24</v>
      </c>
      <c r="N33" s="31">
        <f>K33+M33</f>
        <v>73.44</v>
      </c>
    </row>
    <row r="34" spans="1:14" ht="27" customHeight="1">
      <c r="A34" s="11">
        <v>27</v>
      </c>
      <c r="B34" s="20"/>
      <c r="C34" s="44"/>
      <c r="D34" s="37" t="s">
        <v>19</v>
      </c>
      <c r="E34" s="37">
        <v>4.5</v>
      </c>
      <c r="F34" s="36">
        <v>1.2</v>
      </c>
      <c r="G34" s="35">
        <f>E34*F34</f>
        <v>5.3999999999999995</v>
      </c>
      <c r="H34" s="34">
        <v>25.41</v>
      </c>
      <c r="I34" s="33">
        <f>$I$6</f>
        <v>0.2</v>
      </c>
      <c r="J34" s="32">
        <f>ROUND(H34*(I34),2)</f>
        <v>5.08</v>
      </c>
      <c r="K34" s="34">
        <f>H34+J34</f>
        <v>30.490000000000002</v>
      </c>
      <c r="L34" s="33">
        <f>$L$6</f>
        <v>0.2</v>
      </c>
      <c r="M34" s="32">
        <f>ROUND(K34*L34,2)</f>
        <v>6.1</v>
      </c>
      <c r="N34" s="31">
        <f>K34+M34</f>
        <v>36.590000000000003</v>
      </c>
    </row>
    <row r="35" spans="1:14" ht="28.5" customHeight="1">
      <c r="A35" s="11">
        <v>28</v>
      </c>
      <c r="B35" s="13"/>
      <c r="C35" s="43"/>
      <c r="D35" s="37" t="s">
        <v>19</v>
      </c>
      <c r="E35" s="37">
        <v>9</v>
      </c>
      <c r="F35" s="36">
        <v>1.2</v>
      </c>
      <c r="G35" s="35">
        <f>E35*F35</f>
        <v>10.799999999999999</v>
      </c>
      <c r="H35" s="34">
        <v>46.2</v>
      </c>
      <c r="I35" s="33">
        <f>$I$6</f>
        <v>0.2</v>
      </c>
      <c r="J35" s="32">
        <f>ROUND(H35*(I35),2)</f>
        <v>9.24</v>
      </c>
      <c r="K35" s="34">
        <f>H35+J35</f>
        <v>55.440000000000005</v>
      </c>
      <c r="L35" s="33">
        <f>$L$6</f>
        <v>0.2</v>
      </c>
      <c r="M35" s="32">
        <f>ROUND(K35*L35,2)</f>
        <v>11.09</v>
      </c>
      <c r="N35" s="31">
        <f>K35+M35</f>
        <v>66.53</v>
      </c>
    </row>
    <row r="36" spans="1:14" ht="26.25" customHeight="1">
      <c r="A36" s="41">
        <v>29</v>
      </c>
      <c r="B36" s="16" t="s">
        <v>24</v>
      </c>
      <c r="C36" s="42" t="s">
        <v>23</v>
      </c>
      <c r="D36" s="37" t="s">
        <v>20</v>
      </c>
      <c r="E36" s="37">
        <v>4.5</v>
      </c>
      <c r="F36" s="36">
        <v>1.2</v>
      </c>
      <c r="G36" s="35">
        <f>E36*F36</f>
        <v>5.3999999999999995</v>
      </c>
      <c r="H36" s="34">
        <v>32.340000000000003</v>
      </c>
      <c r="I36" s="33">
        <f>$I$6</f>
        <v>0.2</v>
      </c>
      <c r="J36" s="32">
        <f>ROUND(H36*(I36),2)</f>
        <v>6.47</v>
      </c>
      <c r="K36" s="34">
        <f>H36+J36</f>
        <v>38.81</v>
      </c>
      <c r="L36" s="33">
        <f>$L$6</f>
        <v>0.2</v>
      </c>
      <c r="M36" s="32">
        <f>ROUND(K36*L36,2)</f>
        <v>7.76</v>
      </c>
      <c r="N36" s="31">
        <f>K36+M36</f>
        <v>46.57</v>
      </c>
    </row>
    <row r="37" spans="1:14" ht="26.25" customHeight="1">
      <c r="A37" s="41">
        <v>30</v>
      </c>
      <c r="B37" s="20"/>
      <c r="C37" s="40"/>
      <c r="D37" s="37" t="s">
        <v>20</v>
      </c>
      <c r="E37" s="37">
        <v>9</v>
      </c>
      <c r="F37" s="36">
        <v>1.2</v>
      </c>
      <c r="G37" s="35">
        <f>E37*F37</f>
        <v>10.799999999999999</v>
      </c>
      <c r="H37" s="34">
        <v>58.79</v>
      </c>
      <c r="I37" s="33">
        <f>$I$6</f>
        <v>0.2</v>
      </c>
      <c r="J37" s="32">
        <f>ROUND(H37*(I37),2)</f>
        <v>11.76</v>
      </c>
      <c r="K37" s="34">
        <f>H37+J37</f>
        <v>70.55</v>
      </c>
      <c r="L37" s="33">
        <f>$L$6</f>
        <v>0.2</v>
      </c>
      <c r="M37" s="32">
        <f>ROUND(K37*L37,2)</f>
        <v>14.11</v>
      </c>
      <c r="N37" s="31">
        <f>K37+M37</f>
        <v>84.66</v>
      </c>
    </row>
    <row r="38" spans="1:14" ht="26.25" customHeight="1">
      <c r="A38" s="9">
        <v>31</v>
      </c>
      <c r="B38" s="20"/>
      <c r="C38" s="40"/>
      <c r="D38" s="37" t="s">
        <v>19</v>
      </c>
      <c r="E38" s="37">
        <v>4.5</v>
      </c>
      <c r="F38" s="36">
        <v>1.2</v>
      </c>
      <c r="G38" s="35">
        <f>E38*F38</f>
        <v>5.3999999999999995</v>
      </c>
      <c r="H38" s="34">
        <v>29.03</v>
      </c>
      <c r="I38" s="33">
        <f>$I$6</f>
        <v>0.2</v>
      </c>
      <c r="J38" s="32">
        <f>ROUND(H38*(I38),2)</f>
        <v>5.81</v>
      </c>
      <c r="K38" s="34">
        <f>H38+J38</f>
        <v>34.840000000000003</v>
      </c>
      <c r="L38" s="33">
        <f>$L$6</f>
        <v>0.2</v>
      </c>
      <c r="M38" s="32">
        <f>ROUND(K38*L38,2)</f>
        <v>6.97</v>
      </c>
      <c r="N38" s="31">
        <f>K38+M38</f>
        <v>41.81</v>
      </c>
    </row>
    <row r="39" spans="1:14" ht="26.25" customHeight="1">
      <c r="A39" s="9">
        <v>32</v>
      </c>
      <c r="B39" s="13"/>
      <c r="C39" s="38"/>
      <c r="D39" s="37" t="s">
        <v>19</v>
      </c>
      <c r="E39" s="37">
        <v>9</v>
      </c>
      <c r="F39" s="36">
        <v>1.2</v>
      </c>
      <c r="G39" s="35">
        <f>E39*F39</f>
        <v>10.799999999999999</v>
      </c>
      <c r="H39" s="34">
        <v>52.79</v>
      </c>
      <c r="I39" s="33">
        <f>$I$6</f>
        <v>0.2</v>
      </c>
      <c r="J39" s="32">
        <f>ROUND(H39*(I39),2)</f>
        <v>10.56</v>
      </c>
      <c r="K39" s="34">
        <f>H39+J39</f>
        <v>63.35</v>
      </c>
      <c r="L39" s="33">
        <f>$L$6</f>
        <v>0.2</v>
      </c>
      <c r="M39" s="32">
        <f>ROUND(K39*L39,2)</f>
        <v>12.67</v>
      </c>
      <c r="N39" s="31">
        <f>K39+M39</f>
        <v>76.02</v>
      </c>
    </row>
    <row r="40" spans="1:14" ht="15" customHeight="1">
      <c r="A40" s="9">
        <v>33</v>
      </c>
      <c r="B40" s="16" t="s">
        <v>22</v>
      </c>
      <c r="C40" s="39" t="s">
        <v>21</v>
      </c>
      <c r="D40" s="37" t="s">
        <v>20</v>
      </c>
      <c r="E40" s="37">
        <v>0.9</v>
      </c>
      <c r="F40" s="36">
        <v>1.2</v>
      </c>
      <c r="G40" s="35">
        <f>E40*F40</f>
        <v>1.08</v>
      </c>
      <c r="H40" s="34">
        <v>5.99</v>
      </c>
      <c r="I40" s="33">
        <f>$I$6</f>
        <v>0.2</v>
      </c>
      <c r="J40" s="32">
        <f>ROUND(H40*(I40),2)</f>
        <v>1.2</v>
      </c>
      <c r="K40" s="34">
        <f>H40+J40</f>
        <v>7.19</v>
      </c>
      <c r="L40" s="33">
        <f>$L$6</f>
        <v>0.2</v>
      </c>
      <c r="M40" s="32">
        <f>ROUND(K40*L40,2)</f>
        <v>1.44</v>
      </c>
      <c r="N40" s="31">
        <f>K40+M40</f>
        <v>8.6300000000000008</v>
      </c>
    </row>
    <row r="41" spans="1:14">
      <c r="A41" s="9">
        <v>34</v>
      </c>
      <c r="B41" s="20"/>
      <c r="C41" s="40"/>
      <c r="D41" s="37" t="s">
        <v>20</v>
      </c>
      <c r="E41" s="37">
        <v>2.7</v>
      </c>
      <c r="F41" s="36">
        <v>1.2</v>
      </c>
      <c r="G41" s="35">
        <f>E41*F41</f>
        <v>3.24</v>
      </c>
      <c r="H41" s="34">
        <v>15.59</v>
      </c>
      <c r="I41" s="33">
        <f>$I$6</f>
        <v>0.2</v>
      </c>
      <c r="J41" s="32">
        <f>ROUND(H41*(I41),2)</f>
        <v>3.12</v>
      </c>
      <c r="K41" s="34">
        <f>H41+J41</f>
        <v>18.71</v>
      </c>
      <c r="L41" s="33">
        <f>$L$6</f>
        <v>0.2</v>
      </c>
      <c r="M41" s="32">
        <f>ROUND(K41*L41,2)</f>
        <v>3.74</v>
      </c>
      <c r="N41" s="31">
        <f>K41+M41</f>
        <v>22.450000000000003</v>
      </c>
    </row>
    <row r="42" spans="1:14">
      <c r="A42" s="9">
        <v>35</v>
      </c>
      <c r="B42" s="20"/>
      <c r="C42" s="40"/>
      <c r="D42" s="37" t="s">
        <v>20</v>
      </c>
      <c r="E42" s="37">
        <v>4.5</v>
      </c>
      <c r="F42" s="36">
        <v>1.2</v>
      </c>
      <c r="G42" s="35">
        <f>E42*F42</f>
        <v>5.3999999999999995</v>
      </c>
      <c r="H42" s="34">
        <v>24.59</v>
      </c>
      <c r="I42" s="33">
        <f>$I$6</f>
        <v>0.2</v>
      </c>
      <c r="J42" s="32">
        <f>ROUND(H42*(I42),2)</f>
        <v>4.92</v>
      </c>
      <c r="K42" s="34">
        <f>H42+J42</f>
        <v>29.509999999999998</v>
      </c>
      <c r="L42" s="33">
        <f>$L$6</f>
        <v>0.2</v>
      </c>
      <c r="M42" s="32">
        <f>ROUND(K42*L42,2)</f>
        <v>5.9</v>
      </c>
      <c r="N42" s="31">
        <f>K42+M42</f>
        <v>35.409999999999997</v>
      </c>
    </row>
    <row r="43" spans="1:14">
      <c r="A43" s="9">
        <v>36</v>
      </c>
      <c r="B43" s="20"/>
      <c r="C43" s="40"/>
      <c r="D43" s="37" t="s">
        <v>20</v>
      </c>
      <c r="E43" s="37">
        <v>9</v>
      </c>
      <c r="F43" s="36">
        <v>1.2</v>
      </c>
      <c r="G43" s="35">
        <f>E43*F43</f>
        <v>10.799999999999999</v>
      </c>
      <c r="H43" s="34">
        <v>46.79</v>
      </c>
      <c r="I43" s="33">
        <f>$I$6</f>
        <v>0.2</v>
      </c>
      <c r="J43" s="32">
        <f>ROUND(H43*(I43),2)</f>
        <v>9.36</v>
      </c>
      <c r="K43" s="34">
        <f>H43+J43</f>
        <v>56.15</v>
      </c>
      <c r="L43" s="33">
        <f>$L$6</f>
        <v>0.2</v>
      </c>
      <c r="M43" s="32">
        <f>ROUND(K43*L43,2)</f>
        <v>11.23</v>
      </c>
      <c r="N43" s="31">
        <f>K43+M43</f>
        <v>67.38</v>
      </c>
    </row>
    <row r="44" spans="1:14">
      <c r="A44" s="9">
        <v>37</v>
      </c>
      <c r="B44" s="20"/>
      <c r="C44" s="40"/>
      <c r="D44" s="37" t="s">
        <v>19</v>
      </c>
      <c r="E44" s="37">
        <v>0.9</v>
      </c>
      <c r="F44" s="36">
        <v>1.2</v>
      </c>
      <c r="G44" s="35">
        <f>E44*F44</f>
        <v>1.08</v>
      </c>
      <c r="H44" s="34">
        <v>5.39</v>
      </c>
      <c r="I44" s="33">
        <f>$I$6</f>
        <v>0.2</v>
      </c>
      <c r="J44" s="32">
        <f>ROUND(H44*(I44),2)</f>
        <v>1.08</v>
      </c>
      <c r="K44" s="34">
        <f>H44+J44</f>
        <v>6.47</v>
      </c>
      <c r="L44" s="33">
        <f>$L$6</f>
        <v>0.2</v>
      </c>
      <c r="M44" s="32">
        <f>ROUND(K44*L44,2)</f>
        <v>1.29</v>
      </c>
      <c r="N44" s="31">
        <f>K44+M44</f>
        <v>7.76</v>
      </c>
    </row>
    <row r="45" spans="1:14">
      <c r="A45" s="9">
        <v>38</v>
      </c>
      <c r="B45" s="20"/>
      <c r="C45" s="40"/>
      <c r="D45" s="37" t="s">
        <v>19</v>
      </c>
      <c r="E45" s="37">
        <v>2.7</v>
      </c>
      <c r="F45" s="36">
        <v>1.2</v>
      </c>
      <c r="G45" s="35">
        <f>E45*F45</f>
        <v>3.24</v>
      </c>
      <c r="H45" s="34">
        <v>13.79</v>
      </c>
      <c r="I45" s="33">
        <f>$I$6</f>
        <v>0.2</v>
      </c>
      <c r="J45" s="32">
        <f>ROUND(H45*(I45),2)</f>
        <v>2.76</v>
      </c>
      <c r="K45" s="34">
        <f>H45+J45</f>
        <v>16.549999999999997</v>
      </c>
      <c r="L45" s="33">
        <f>$L$6</f>
        <v>0.2</v>
      </c>
      <c r="M45" s="32">
        <f>ROUND(K45*L45,2)</f>
        <v>3.31</v>
      </c>
      <c r="N45" s="31">
        <f>K45+M45</f>
        <v>19.859999999999996</v>
      </c>
    </row>
    <row r="46" spans="1:14">
      <c r="A46" s="9">
        <v>39</v>
      </c>
      <c r="B46" s="20"/>
      <c r="C46" s="40"/>
      <c r="D46" s="37" t="s">
        <v>19</v>
      </c>
      <c r="E46" s="37">
        <v>4.5</v>
      </c>
      <c r="F46" s="36">
        <v>1.2</v>
      </c>
      <c r="G46" s="35">
        <f>E46*F46</f>
        <v>5.3999999999999995</v>
      </c>
      <c r="H46" s="34">
        <v>22.19</v>
      </c>
      <c r="I46" s="33">
        <f>$I$6</f>
        <v>0.2</v>
      </c>
      <c r="J46" s="32">
        <f>ROUND(H46*(I46),2)</f>
        <v>4.4400000000000004</v>
      </c>
      <c r="K46" s="34">
        <f>H46+J46</f>
        <v>26.630000000000003</v>
      </c>
      <c r="L46" s="33">
        <f>$L$6</f>
        <v>0.2</v>
      </c>
      <c r="M46" s="32">
        <f>ROUND(K46*L46,2)</f>
        <v>5.33</v>
      </c>
      <c r="N46" s="31">
        <f>K46+M46</f>
        <v>31.96</v>
      </c>
    </row>
    <row r="47" spans="1:14">
      <c r="A47" s="9">
        <v>40</v>
      </c>
      <c r="B47" s="13"/>
      <c r="C47" s="38"/>
      <c r="D47" s="37" t="s">
        <v>19</v>
      </c>
      <c r="E47" s="37">
        <v>9</v>
      </c>
      <c r="F47" s="36">
        <v>1.2</v>
      </c>
      <c r="G47" s="35">
        <f>E47*F47</f>
        <v>10.799999999999999</v>
      </c>
      <c r="H47" s="34">
        <v>41.99</v>
      </c>
      <c r="I47" s="33">
        <f>$I$6</f>
        <v>0.2</v>
      </c>
      <c r="J47" s="32">
        <f>ROUND(H47*(I47),2)</f>
        <v>8.4</v>
      </c>
      <c r="K47" s="34">
        <f>H47+J47</f>
        <v>50.39</v>
      </c>
      <c r="L47" s="33">
        <f>$L$6</f>
        <v>0.2</v>
      </c>
      <c r="M47" s="32">
        <f>ROUND(K47*L47,2)</f>
        <v>10.08</v>
      </c>
      <c r="N47" s="31">
        <f>K47+M47</f>
        <v>60.47</v>
      </c>
    </row>
    <row r="48" spans="1:14" ht="54" customHeight="1">
      <c r="A48" s="9">
        <v>41</v>
      </c>
      <c r="B48" s="16" t="s">
        <v>18</v>
      </c>
      <c r="C48" s="39" t="s">
        <v>17</v>
      </c>
      <c r="D48" s="37" t="s">
        <v>10</v>
      </c>
      <c r="E48" s="37">
        <v>4.5</v>
      </c>
      <c r="F48" s="36">
        <v>1.5</v>
      </c>
      <c r="G48" s="35">
        <f>E48*F48</f>
        <v>6.75</v>
      </c>
      <c r="H48" s="34">
        <v>16.79</v>
      </c>
      <c r="I48" s="33">
        <f>$I$6</f>
        <v>0.2</v>
      </c>
      <c r="J48" s="32">
        <f>ROUND(H48*(I48),2)</f>
        <v>3.36</v>
      </c>
      <c r="K48" s="34">
        <f>H48+J48</f>
        <v>20.149999999999999</v>
      </c>
      <c r="L48" s="33">
        <f>$L$6</f>
        <v>0.2</v>
      </c>
      <c r="M48" s="32">
        <f>ROUND(K48*L48,2)</f>
        <v>4.03</v>
      </c>
      <c r="N48" s="31">
        <f>K48+M48</f>
        <v>24.18</v>
      </c>
    </row>
    <row r="49" spans="1:14" ht="54" customHeight="1">
      <c r="A49" s="9">
        <v>42</v>
      </c>
      <c r="B49" s="13"/>
      <c r="C49" s="38"/>
      <c r="D49" s="37" t="s">
        <v>10</v>
      </c>
      <c r="E49" s="37">
        <v>9</v>
      </c>
      <c r="F49" s="36">
        <v>2.5</v>
      </c>
      <c r="G49" s="35">
        <f>E49*F49</f>
        <v>22.5</v>
      </c>
      <c r="H49" s="34">
        <v>31.79</v>
      </c>
      <c r="I49" s="33">
        <f>$I$6</f>
        <v>0.2</v>
      </c>
      <c r="J49" s="32">
        <f>ROUND(H49*(I49),2)</f>
        <v>6.36</v>
      </c>
      <c r="K49" s="34">
        <f>H49+J49</f>
        <v>38.15</v>
      </c>
      <c r="L49" s="33">
        <f>$L$6</f>
        <v>0.2</v>
      </c>
      <c r="M49" s="32">
        <f>ROUND(K49*L49,2)</f>
        <v>7.63</v>
      </c>
      <c r="N49" s="31">
        <f>K49+M49</f>
        <v>45.78</v>
      </c>
    </row>
    <row r="50" spans="1:14" ht="15" customHeight="1">
      <c r="A50" s="26" t="s">
        <v>16</v>
      </c>
      <c r="B50" s="25"/>
      <c r="C50" s="25"/>
      <c r="D50" s="25"/>
      <c r="E50" s="25"/>
      <c r="F50" s="30"/>
      <c r="G50" s="29"/>
      <c r="H50" s="29"/>
      <c r="I50" s="29"/>
      <c r="J50" s="29"/>
      <c r="K50" s="29"/>
      <c r="L50" s="29"/>
      <c r="M50" s="29"/>
      <c r="N50" s="29"/>
    </row>
    <row r="51" spans="1:14" s="27" customFormat="1" ht="57.75" customHeight="1">
      <c r="A51" s="9">
        <v>43</v>
      </c>
      <c r="B51" s="16" t="s">
        <v>15</v>
      </c>
      <c r="C51" s="28" t="s">
        <v>14</v>
      </c>
      <c r="D51" s="11" t="s">
        <v>10</v>
      </c>
      <c r="E51" s="11">
        <v>15</v>
      </c>
      <c r="F51" s="10" t="s">
        <v>11</v>
      </c>
      <c r="G51" s="9">
        <f>E51</f>
        <v>15</v>
      </c>
      <c r="H51" s="8">
        <v>32.39</v>
      </c>
      <c r="I51" s="7">
        <f>$I$6</f>
        <v>0.2</v>
      </c>
      <c r="J51" s="6">
        <f>ROUND(H51*(I51),2)</f>
        <v>6.48</v>
      </c>
      <c r="K51" s="8">
        <f>H51+J51</f>
        <v>38.870000000000005</v>
      </c>
      <c r="L51" s="7">
        <f>$L$6</f>
        <v>0.2</v>
      </c>
      <c r="M51" s="6">
        <f>ROUND(K51*L51,2)</f>
        <v>7.77</v>
      </c>
      <c r="N51" s="5">
        <f>K51+M51</f>
        <v>46.64</v>
      </c>
    </row>
    <row r="52" spans="1:14" s="27" customFormat="1" ht="57.75" customHeight="1">
      <c r="A52" s="9">
        <v>44</v>
      </c>
      <c r="B52" s="13"/>
      <c r="C52" s="28"/>
      <c r="D52" s="11" t="s">
        <v>10</v>
      </c>
      <c r="E52" s="11">
        <v>25</v>
      </c>
      <c r="F52" s="10" t="s">
        <v>11</v>
      </c>
      <c r="G52" s="9">
        <f>E52</f>
        <v>25</v>
      </c>
      <c r="H52" s="8">
        <v>50.99</v>
      </c>
      <c r="I52" s="7">
        <f>$I$6</f>
        <v>0.2</v>
      </c>
      <c r="J52" s="6">
        <f>ROUND(H52*(I52),2)</f>
        <v>10.199999999999999</v>
      </c>
      <c r="K52" s="8">
        <f>H52+J52</f>
        <v>61.19</v>
      </c>
      <c r="L52" s="7">
        <f>$L$6</f>
        <v>0.2</v>
      </c>
      <c r="M52" s="6">
        <f>ROUND(K52*L52,2)</f>
        <v>12.24</v>
      </c>
      <c r="N52" s="5">
        <f>K52+M52</f>
        <v>73.429999999999993</v>
      </c>
    </row>
    <row r="53" spans="1:14" s="27" customFormat="1" ht="60.75" customHeight="1">
      <c r="A53" s="9">
        <v>45</v>
      </c>
      <c r="B53" s="16" t="s">
        <v>13</v>
      </c>
      <c r="C53" s="28" t="s">
        <v>12</v>
      </c>
      <c r="D53" s="11" t="s">
        <v>10</v>
      </c>
      <c r="E53" s="11">
        <v>15</v>
      </c>
      <c r="F53" s="10" t="s">
        <v>11</v>
      </c>
      <c r="G53" s="9">
        <f>E53</f>
        <v>15</v>
      </c>
      <c r="H53" s="8">
        <v>32.39</v>
      </c>
      <c r="I53" s="7">
        <f>$I$6</f>
        <v>0.2</v>
      </c>
      <c r="J53" s="6">
        <f>ROUND(H53*(I53),2)</f>
        <v>6.48</v>
      </c>
      <c r="K53" s="8">
        <f>H53+J53</f>
        <v>38.870000000000005</v>
      </c>
      <c r="L53" s="7">
        <f>$L$6</f>
        <v>0.2</v>
      </c>
      <c r="M53" s="6">
        <f>ROUND(K53*L53,2)</f>
        <v>7.77</v>
      </c>
      <c r="N53" s="5">
        <f>K53+M53</f>
        <v>46.64</v>
      </c>
    </row>
    <row r="54" spans="1:14" s="27" customFormat="1" ht="60.75" customHeight="1">
      <c r="A54" s="9">
        <v>46</v>
      </c>
      <c r="B54" s="13"/>
      <c r="C54" s="28"/>
      <c r="D54" s="11" t="s">
        <v>10</v>
      </c>
      <c r="E54" s="11">
        <v>25</v>
      </c>
      <c r="F54" s="10">
        <v>1.2</v>
      </c>
      <c r="G54" s="9">
        <f>E54*F54</f>
        <v>30</v>
      </c>
      <c r="H54" s="8">
        <v>50.99</v>
      </c>
      <c r="I54" s="7">
        <f>$I$6</f>
        <v>0.2</v>
      </c>
      <c r="J54" s="6">
        <f>ROUND(H54*(I54),2)</f>
        <v>10.199999999999999</v>
      </c>
      <c r="K54" s="8">
        <f>H54+J54</f>
        <v>61.19</v>
      </c>
      <c r="L54" s="7">
        <f>$L$6</f>
        <v>0.2</v>
      </c>
      <c r="M54" s="6">
        <f>ROUND(K54*L54,2)</f>
        <v>12.24</v>
      </c>
      <c r="N54" s="5">
        <f>K54+M54</f>
        <v>73.429999999999993</v>
      </c>
    </row>
    <row r="55" spans="1:14" ht="15" customHeight="1">
      <c r="A55" s="26" t="s">
        <v>9</v>
      </c>
      <c r="B55" s="25"/>
      <c r="C55" s="25"/>
      <c r="D55" s="25"/>
      <c r="E55" s="25"/>
      <c r="F55" s="24"/>
      <c r="G55" s="23"/>
      <c r="H55" s="23"/>
      <c r="I55" s="23"/>
      <c r="J55" s="23"/>
      <c r="K55" s="23"/>
      <c r="L55" s="23"/>
      <c r="M55" s="23"/>
      <c r="N55" s="23"/>
    </row>
    <row r="56" spans="1:14" ht="40.5" customHeight="1">
      <c r="A56" s="22">
        <v>4</v>
      </c>
      <c r="B56" s="16" t="s">
        <v>8</v>
      </c>
      <c r="C56" s="15" t="s">
        <v>7</v>
      </c>
      <c r="D56" s="17"/>
      <c r="E56" s="11">
        <v>2</v>
      </c>
      <c r="F56" s="10">
        <v>1.2</v>
      </c>
      <c r="G56" s="9">
        <f>E56*F56</f>
        <v>2.4</v>
      </c>
      <c r="H56" s="8">
        <v>4.8</v>
      </c>
      <c r="I56" s="7">
        <f>$I$6</f>
        <v>0.2</v>
      </c>
      <c r="J56" s="6">
        <f>ROUND(H56*(I56),2)</f>
        <v>0.96</v>
      </c>
      <c r="K56" s="8">
        <f>H56+J56</f>
        <v>5.76</v>
      </c>
      <c r="L56" s="7">
        <f>$L$6</f>
        <v>0.2</v>
      </c>
      <c r="M56" s="6">
        <f>ROUND(K56*L56,2)</f>
        <v>1.1499999999999999</v>
      </c>
      <c r="N56" s="5">
        <f>K56+M56</f>
        <v>6.91</v>
      </c>
    </row>
    <row r="57" spans="1:14" ht="40.5" customHeight="1">
      <c r="A57" s="21">
        <v>48</v>
      </c>
      <c r="B57" s="20"/>
      <c r="C57" s="19"/>
      <c r="D57" s="17"/>
      <c r="E57" s="11">
        <v>5</v>
      </c>
      <c r="F57" s="10">
        <v>1.2</v>
      </c>
      <c r="G57" s="9">
        <f>E57*F57</f>
        <v>6</v>
      </c>
      <c r="H57" s="8">
        <v>10.01</v>
      </c>
      <c r="I57" s="7">
        <f>$I$6</f>
        <v>0.2</v>
      </c>
      <c r="J57" s="6">
        <f>ROUND(H57*(I57),2)</f>
        <v>2</v>
      </c>
      <c r="K57" s="8">
        <f>H57+J57</f>
        <v>12.01</v>
      </c>
      <c r="L57" s="7">
        <f>$L$6</f>
        <v>0.2</v>
      </c>
      <c r="M57" s="6">
        <f>ROUND(K57*L57,2)</f>
        <v>2.4</v>
      </c>
      <c r="N57" s="5">
        <f>K57+M57</f>
        <v>14.41</v>
      </c>
    </row>
    <row r="58" spans="1:14" ht="40.5" customHeight="1">
      <c r="A58" s="18">
        <v>49</v>
      </c>
      <c r="B58" s="13"/>
      <c r="C58" s="12"/>
      <c r="D58" s="17"/>
      <c r="E58" s="11">
        <v>10</v>
      </c>
      <c r="F58" s="10">
        <v>1.2</v>
      </c>
      <c r="G58" s="9">
        <f>E58*F58</f>
        <v>12</v>
      </c>
      <c r="H58" s="8">
        <v>17.39</v>
      </c>
      <c r="I58" s="7">
        <f>$I$6</f>
        <v>0.2</v>
      </c>
      <c r="J58" s="6">
        <f>ROUND(H58*(I58),2)</f>
        <v>3.48</v>
      </c>
      <c r="K58" s="8">
        <f>H58+J58</f>
        <v>20.87</v>
      </c>
      <c r="L58" s="7">
        <f>$L$6</f>
        <v>0.2</v>
      </c>
      <c r="M58" s="6">
        <f>ROUND(K58*L58,2)</f>
        <v>4.17</v>
      </c>
      <c r="N58" s="5">
        <f>K58+M58</f>
        <v>25.04</v>
      </c>
    </row>
    <row r="59" spans="1:14" ht="39" customHeight="1">
      <c r="A59" s="22">
        <v>50</v>
      </c>
      <c r="B59" s="16" t="s">
        <v>6</v>
      </c>
      <c r="C59" s="15" t="s">
        <v>5</v>
      </c>
      <c r="D59" s="17"/>
      <c r="E59" s="11">
        <v>2</v>
      </c>
      <c r="F59" s="10">
        <v>2.2000000000000002</v>
      </c>
      <c r="G59" s="9">
        <f>E59*F59</f>
        <v>4.4000000000000004</v>
      </c>
      <c r="H59" s="8">
        <v>8.27</v>
      </c>
      <c r="I59" s="7">
        <f>$I$6</f>
        <v>0.2</v>
      </c>
      <c r="J59" s="6">
        <f>ROUND(H59*(I59),2)</f>
        <v>1.65</v>
      </c>
      <c r="K59" s="8">
        <f>H59+J59</f>
        <v>9.92</v>
      </c>
      <c r="L59" s="7">
        <f>$L$6</f>
        <v>0.2</v>
      </c>
      <c r="M59" s="6">
        <f>ROUND(K59*L59,2)</f>
        <v>1.98</v>
      </c>
      <c r="N59" s="5">
        <f>K59+M59</f>
        <v>11.9</v>
      </c>
    </row>
    <row r="60" spans="1:14" ht="39" customHeight="1">
      <c r="A60" s="21">
        <v>51</v>
      </c>
      <c r="B60" s="20"/>
      <c r="C60" s="19"/>
      <c r="D60" s="17"/>
      <c r="E60" s="11">
        <v>5</v>
      </c>
      <c r="F60" s="10">
        <v>0.9</v>
      </c>
      <c r="G60" s="9">
        <f>E60*F60</f>
        <v>4.5</v>
      </c>
      <c r="H60" s="8">
        <v>17.27</v>
      </c>
      <c r="I60" s="7">
        <f>$I$6</f>
        <v>0.2</v>
      </c>
      <c r="J60" s="6">
        <f>ROUND(H60*(I60),2)</f>
        <v>3.45</v>
      </c>
      <c r="K60" s="8">
        <f>H60+J60</f>
        <v>20.72</v>
      </c>
      <c r="L60" s="7">
        <f>$L$6</f>
        <v>0.2</v>
      </c>
      <c r="M60" s="6">
        <f>ROUND(K60*L60,2)</f>
        <v>4.1399999999999997</v>
      </c>
      <c r="N60" s="5">
        <f>K60+M60</f>
        <v>24.86</v>
      </c>
    </row>
    <row r="61" spans="1:14" ht="39" customHeight="1">
      <c r="A61" s="18">
        <v>52</v>
      </c>
      <c r="B61" s="13"/>
      <c r="C61" s="12"/>
      <c r="D61" s="17"/>
      <c r="E61" s="11">
        <v>10</v>
      </c>
      <c r="F61" s="10">
        <v>0.9</v>
      </c>
      <c r="G61" s="9">
        <f>E61*F61</f>
        <v>9</v>
      </c>
      <c r="H61" s="8">
        <v>29.99</v>
      </c>
      <c r="I61" s="7">
        <f>$I$6</f>
        <v>0.2</v>
      </c>
      <c r="J61" s="6">
        <f>ROUND(H61*(I61),2)</f>
        <v>6</v>
      </c>
      <c r="K61" s="8">
        <f>H61+J61</f>
        <v>35.989999999999995</v>
      </c>
      <c r="L61" s="7">
        <f>$L$6</f>
        <v>0.2</v>
      </c>
      <c r="M61" s="6">
        <f>ROUND(K61*L61,2)</f>
        <v>7.2</v>
      </c>
      <c r="N61" s="5">
        <f>K61+M61</f>
        <v>43.19</v>
      </c>
    </row>
    <row r="62" spans="1:14" ht="59.25" customHeight="1">
      <c r="A62" s="14">
        <v>53</v>
      </c>
      <c r="B62" s="16" t="s">
        <v>4</v>
      </c>
      <c r="C62" s="15" t="s">
        <v>3</v>
      </c>
      <c r="D62" s="17"/>
      <c r="E62" s="11">
        <v>2</v>
      </c>
      <c r="F62" s="10">
        <v>0.9</v>
      </c>
      <c r="G62" s="9">
        <f>E62*F62</f>
        <v>1.8</v>
      </c>
      <c r="H62" s="8">
        <v>4.1900000000000004</v>
      </c>
      <c r="I62" s="7">
        <f>$I$6</f>
        <v>0.2</v>
      </c>
      <c r="J62" s="6">
        <f>ROUND(H62*(I62),2)</f>
        <v>0.84</v>
      </c>
      <c r="K62" s="8">
        <f>H62+J62</f>
        <v>5.03</v>
      </c>
      <c r="L62" s="7">
        <f>$L$6</f>
        <v>0.2</v>
      </c>
      <c r="M62" s="6">
        <f>ROUND(K62*L62,2)</f>
        <v>1.01</v>
      </c>
      <c r="N62" s="5">
        <f>K62+M62</f>
        <v>6.04</v>
      </c>
    </row>
    <row r="63" spans="1:14" ht="59.25" customHeight="1">
      <c r="A63" s="14">
        <v>54</v>
      </c>
      <c r="B63" s="13"/>
      <c r="C63" s="12"/>
      <c r="D63" s="17"/>
      <c r="E63" s="11">
        <v>5</v>
      </c>
      <c r="F63" s="10">
        <v>0.9</v>
      </c>
      <c r="G63" s="9">
        <f>E63*F63</f>
        <v>4.5</v>
      </c>
      <c r="H63" s="8">
        <v>8.39</v>
      </c>
      <c r="I63" s="7">
        <f>$I$6</f>
        <v>0.2</v>
      </c>
      <c r="J63" s="6">
        <f>ROUND(H63*(I63),2)</f>
        <v>1.68</v>
      </c>
      <c r="K63" s="8">
        <f>H63+J63</f>
        <v>10.07</v>
      </c>
      <c r="L63" s="7">
        <f>$L$6</f>
        <v>0.2</v>
      </c>
      <c r="M63" s="6">
        <f>ROUND(K63*L63,2)</f>
        <v>2.0099999999999998</v>
      </c>
      <c r="N63" s="5">
        <f>K63+M63</f>
        <v>12.08</v>
      </c>
    </row>
    <row r="64" spans="1:14" ht="59.25" customHeight="1">
      <c r="A64" s="14">
        <v>55</v>
      </c>
      <c r="B64" s="16" t="s">
        <v>2</v>
      </c>
      <c r="C64" s="15" t="s">
        <v>1</v>
      </c>
      <c r="D64" s="11" t="s">
        <v>0</v>
      </c>
      <c r="E64" s="11">
        <v>4.5</v>
      </c>
      <c r="F64" s="10">
        <v>0.9</v>
      </c>
      <c r="G64" s="9">
        <f>E64*F64</f>
        <v>4.05</v>
      </c>
      <c r="H64" s="8">
        <v>13.19</v>
      </c>
      <c r="I64" s="7">
        <f>$I$6</f>
        <v>0.2</v>
      </c>
      <c r="J64" s="6">
        <f>ROUND(H64*(I64),2)</f>
        <v>2.64</v>
      </c>
      <c r="K64" s="8">
        <f>H64+J64</f>
        <v>15.83</v>
      </c>
      <c r="L64" s="7">
        <f>$L$6</f>
        <v>0.2</v>
      </c>
      <c r="M64" s="6">
        <f>ROUND(K64*L64,2)</f>
        <v>3.17</v>
      </c>
      <c r="N64" s="5">
        <f>K64+M64</f>
        <v>19</v>
      </c>
    </row>
    <row r="65" spans="1:14" ht="59.25" customHeight="1">
      <c r="A65" s="14">
        <v>56</v>
      </c>
      <c r="B65" s="13"/>
      <c r="C65" s="12"/>
      <c r="D65" s="11" t="s">
        <v>0</v>
      </c>
      <c r="E65" s="11">
        <v>9</v>
      </c>
      <c r="F65" s="10">
        <v>0.9</v>
      </c>
      <c r="G65" s="9">
        <f>E65*F65</f>
        <v>8.1</v>
      </c>
      <c r="H65" s="8">
        <v>23.99</v>
      </c>
      <c r="I65" s="7">
        <f>$I$6</f>
        <v>0.2</v>
      </c>
      <c r="J65" s="6">
        <f>ROUND(H65*(I65),2)</f>
        <v>4.8</v>
      </c>
      <c r="K65" s="8">
        <f>H65+J65</f>
        <v>28.79</v>
      </c>
      <c r="L65" s="7">
        <f>$L$6</f>
        <v>0.2</v>
      </c>
      <c r="M65" s="6">
        <f>ROUND(K65*L65,2)</f>
        <v>5.76</v>
      </c>
      <c r="N65" s="5">
        <f>K65+M65</f>
        <v>34.549999999999997</v>
      </c>
    </row>
    <row r="66" spans="1:14">
      <c r="A66" s="4"/>
      <c r="B66" s="4"/>
      <c r="C66" s="4"/>
      <c r="D66" s="4"/>
      <c r="E66" s="4"/>
    </row>
    <row r="67" spans="1:14" ht="15" customHeight="1">
      <c r="A67" s="3"/>
      <c r="B67" s="3"/>
      <c r="C67" s="3"/>
      <c r="D67" s="3"/>
      <c r="E67" s="3"/>
    </row>
    <row r="68" spans="1:14" ht="15" customHeight="1">
      <c r="A68" s="3"/>
      <c r="B68" s="3"/>
      <c r="C68" s="3"/>
      <c r="D68" s="3"/>
      <c r="E68" s="3"/>
    </row>
    <row r="69" spans="1:14">
      <c r="A69" s="2"/>
      <c r="B69" s="2"/>
      <c r="C69" s="2"/>
      <c r="D69" s="2"/>
      <c r="E69" s="2"/>
    </row>
  </sheetData>
  <mergeCells count="38">
    <mergeCell ref="B23:B26"/>
    <mergeCell ref="C23:C26"/>
    <mergeCell ref="B27:B30"/>
    <mergeCell ref="C27:C30"/>
    <mergeCell ref="A31:E31"/>
    <mergeCell ref="A1:N1"/>
    <mergeCell ref="B3:N3"/>
    <mergeCell ref="A6:E6"/>
    <mergeCell ref="B7:B14"/>
    <mergeCell ref="C7:C14"/>
    <mergeCell ref="B15:B22"/>
    <mergeCell ref="C15:C22"/>
    <mergeCell ref="B51:B52"/>
    <mergeCell ref="C51:C52"/>
    <mergeCell ref="B53:B54"/>
    <mergeCell ref="C53:C54"/>
    <mergeCell ref="B32:B35"/>
    <mergeCell ref="C32:C35"/>
    <mergeCell ref="A67:E67"/>
    <mergeCell ref="A68:E68"/>
    <mergeCell ref="A55:E55"/>
    <mergeCell ref="B36:B39"/>
    <mergeCell ref="C36:C39"/>
    <mergeCell ref="B40:B47"/>
    <mergeCell ref="C40:C47"/>
    <mergeCell ref="B48:B49"/>
    <mergeCell ref="C48:C49"/>
    <mergeCell ref="A50:E50"/>
    <mergeCell ref="A69:E69"/>
    <mergeCell ref="B56:B58"/>
    <mergeCell ref="C56:C58"/>
    <mergeCell ref="B59:B61"/>
    <mergeCell ref="C59:C61"/>
    <mergeCell ref="B62:B63"/>
    <mergeCell ref="C62:C63"/>
    <mergeCell ref="B64:B65"/>
    <mergeCell ref="C64:C65"/>
    <mergeCell ref="A66:E66"/>
  </mergeCells>
  <pageMargins left="0.78740157480314965" right="0.39370078740157483" top="0.19685039370078741" bottom="0" header="0.31496062992125984" footer="0.31496062992125984"/>
  <pageSetup paperSize="9" scale="69" orientation="portrait" r:id="rId1"/>
  <rowBreaks count="1" manualBreakCount="1">
    <brk id="49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Прайс_Farbmann</vt:lpstr>
      <vt:lpstr>Прайс_Farbmann!bookmark10</vt:lpstr>
      <vt:lpstr>Прайс_Farbmann!Область_печати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2018-06-03T13:11:57Z</dcterms:created>
  <dcterms:modified xsi:type="dcterms:W3CDTF">2018-06-03T13:12:56Z</dcterms:modified>
</cp:coreProperties>
</file>